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-255" yWindow="270" windowWidth="13755" windowHeight="8340" tabRatio="897"/>
  </bookViews>
  <sheets>
    <sheet name="Viviendas Iniciadas" sheetId="1" r:id="rId1"/>
    <sheet name="Vivi Ini iniciativa publica" sheetId="20" r:id="rId2"/>
    <sheet name="Vivi Ini Alquiler" sheetId="13" r:id="rId3"/>
    <sheet name="Vivi Ini Area Funcional" sheetId="12" r:id="rId4"/>
    <sheet name="Vivi Ini Capitales" sheetId="11" r:id="rId5"/>
  </sheets>
  <definedNames>
    <definedName name="_xlnm.Print_Area" localSheetId="2">'Vivi Ini Alquiler'!$A$1:$L$80</definedName>
    <definedName name="_xlnm.Print_Area" localSheetId="3">'Vivi Ini Area Funcional'!$A$1:$L$234</definedName>
    <definedName name="_xlnm.Print_Area" localSheetId="4">'Vivi Ini Capitales'!$A$2:$M$38</definedName>
    <definedName name="_xlnm.Print_Area" localSheetId="1">'Vivi Ini iniciativa publica'!$A$1:$L$89</definedName>
    <definedName name="_xlnm.Print_Area" localSheetId="0">'Viviendas Iniciadas'!$A$1:$L$108</definedName>
    <definedName name="QR_Orokor">#REF!</definedName>
  </definedNames>
  <calcPr calcId="145621"/>
</workbook>
</file>

<file path=xl/calcChain.xml><?xml version="1.0" encoding="utf-8"?>
<calcChain xmlns="http://schemas.openxmlformats.org/spreadsheetml/2006/main">
  <c r="D52" i="20" l="1"/>
  <c r="E52" i="20"/>
  <c r="F52" i="20"/>
  <c r="G52" i="20"/>
  <c r="H52" i="20"/>
  <c r="I52" i="20"/>
  <c r="J52" i="20"/>
  <c r="K52" i="20"/>
  <c r="L52" i="20"/>
  <c r="C52" i="20"/>
  <c r="D34" i="20"/>
  <c r="E34" i="20"/>
  <c r="F34" i="20"/>
  <c r="G34" i="20"/>
  <c r="H34" i="20"/>
  <c r="I34" i="20"/>
  <c r="J34" i="20"/>
  <c r="K34" i="20"/>
  <c r="L34" i="20"/>
  <c r="C34" i="20"/>
  <c r="D21" i="20"/>
  <c r="E21" i="20"/>
  <c r="F21" i="20"/>
  <c r="G21" i="20"/>
  <c r="H21" i="20"/>
  <c r="I21" i="20"/>
  <c r="J21" i="20"/>
  <c r="K21" i="20"/>
  <c r="L21" i="20"/>
  <c r="C21" i="20"/>
  <c r="D15" i="20"/>
  <c r="E15" i="20"/>
  <c r="F15" i="20"/>
  <c r="G15" i="20"/>
  <c r="H15" i="20"/>
  <c r="I15" i="20"/>
  <c r="J15" i="20"/>
  <c r="K15" i="20"/>
  <c r="L15" i="20"/>
  <c r="C15" i="20"/>
  <c r="L121" i="12"/>
  <c r="D9" i="20" l="1"/>
  <c r="E9" i="20"/>
  <c r="F9" i="20"/>
  <c r="G9" i="20"/>
  <c r="H9" i="20"/>
  <c r="I9" i="20"/>
  <c r="J9" i="20"/>
  <c r="K9" i="20"/>
  <c r="L9" i="20"/>
  <c r="C9" i="20"/>
  <c r="D33" i="11" l="1"/>
  <c r="E33" i="11"/>
  <c r="F33" i="11"/>
  <c r="G33" i="11"/>
  <c r="H33" i="11"/>
  <c r="I33" i="11"/>
  <c r="D23" i="11"/>
  <c r="E23" i="11"/>
  <c r="F23" i="11"/>
  <c r="G23" i="11"/>
  <c r="H23" i="11"/>
  <c r="I23" i="11"/>
  <c r="D13" i="11"/>
  <c r="E13" i="11"/>
  <c r="F13" i="11"/>
  <c r="G13" i="11"/>
  <c r="H13" i="11"/>
  <c r="I13" i="11"/>
  <c r="C92" i="12"/>
  <c r="D92" i="12"/>
  <c r="E92" i="12"/>
  <c r="F92" i="12"/>
  <c r="G92" i="12"/>
  <c r="H92" i="12"/>
  <c r="C110" i="12"/>
  <c r="D110" i="12"/>
  <c r="E110" i="12"/>
  <c r="F110" i="12"/>
  <c r="G110" i="12"/>
  <c r="H110" i="12"/>
  <c r="C59" i="12"/>
  <c r="D59" i="12"/>
  <c r="E59" i="12"/>
  <c r="F59" i="12"/>
  <c r="G59" i="12"/>
  <c r="H59" i="12"/>
  <c r="C60" i="12"/>
  <c r="D60" i="12"/>
  <c r="E60" i="12"/>
  <c r="F60" i="12"/>
  <c r="G60" i="12"/>
  <c r="H60" i="12"/>
  <c r="C61" i="12"/>
  <c r="D61" i="12"/>
  <c r="E61" i="12"/>
  <c r="F61" i="12"/>
  <c r="G61" i="12"/>
  <c r="H61" i="12"/>
  <c r="C62" i="12"/>
  <c r="D62" i="12"/>
  <c r="E62" i="12"/>
  <c r="F62" i="12"/>
  <c r="G62" i="12"/>
  <c r="H62" i="12"/>
  <c r="C63" i="12"/>
  <c r="D63" i="12"/>
  <c r="E63" i="12"/>
  <c r="F63" i="12"/>
  <c r="G63" i="12"/>
  <c r="H63" i="12"/>
  <c r="C64" i="12"/>
  <c r="D64" i="12"/>
  <c r="E64" i="12"/>
  <c r="F64" i="12"/>
  <c r="G64" i="12"/>
  <c r="H64" i="12"/>
  <c r="C65" i="12"/>
  <c r="D65" i="12"/>
  <c r="E65" i="12"/>
  <c r="F65" i="12"/>
  <c r="G65" i="12"/>
  <c r="H65" i="12"/>
  <c r="C66" i="12"/>
  <c r="D66" i="12"/>
  <c r="E66" i="12"/>
  <c r="F66" i="12"/>
  <c r="G66" i="12"/>
  <c r="H66" i="12"/>
  <c r="C67" i="12"/>
  <c r="D67" i="12"/>
  <c r="E67" i="12"/>
  <c r="F67" i="12"/>
  <c r="G67" i="12"/>
  <c r="H67" i="12"/>
  <c r="C68" i="12"/>
  <c r="D68" i="12"/>
  <c r="E68" i="12"/>
  <c r="F68" i="12"/>
  <c r="G68" i="12"/>
  <c r="H68" i="12"/>
  <c r="C69" i="12"/>
  <c r="D69" i="12"/>
  <c r="E69" i="12"/>
  <c r="F69" i="12"/>
  <c r="G69" i="12"/>
  <c r="H69" i="12"/>
  <c r="C70" i="12"/>
  <c r="D70" i="12"/>
  <c r="E70" i="12"/>
  <c r="F70" i="12"/>
  <c r="G70" i="12"/>
  <c r="H70" i="12"/>
  <c r="C71" i="12"/>
  <c r="D71" i="12"/>
  <c r="E71" i="12"/>
  <c r="F71" i="12"/>
  <c r="G71" i="12"/>
  <c r="H71" i="12"/>
  <c r="C72" i="12"/>
  <c r="D72" i="12"/>
  <c r="E72" i="12"/>
  <c r="F72" i="12"/>
  <c r="G72" i="12"/>
  <c r="H72" i="12"/>
  <c r="C73" i="12"/>
  <c r="D73" i="12"/>
  <c r="E73" i="12"/>
  <c r="F73" i="12"/>
  <c r="G73" i="12"/>
  <c r="H73" i="12"/>
  <c r="C20" i="12"/>
  <c r="D20" i="12"/>
  <c r="E20" i="12"/>
  <c r="F20" i="12"/>
  <c r="G20" i="12"/>
  <c r="H20" i="12"/>
  <c r="C65" i="13"/>
  <c r="D65" i="13"/>
  <c r="D68" i="13" s="1"/>
  <c r="E65" i="13"/>
  <c r="F65" i="13"/>
  <c r="G65" i="13"/>
  <c r="H65" i="13"/>
  <c r="C66" i="13"/>
  <c r="D66" i="13"/>
  <c r="E66" i="13"/>
  <c r="E68" i="13" s="1"/>
  <c r="F66" i="13"/>
  <c r="F68" i="13" s="1"/>
  <c r="G66" i="13"/>
  <c r="H66" i="13"/>
  <c r="C67" i="13"/>
  <c r="D67" i="13"/>
  <c r="E67" i="13"/>
  <c r="F67" i="13"/>
  <c r="G67" i="13"/>
  <c r="H67" i="13"/>
  <c r="C55" i="20"/>
  <c r="D55" i="20"/>
  <c r="E55" i="20"/>
  <c r="F55" i="20"/>
  <c r="G55" i="20"/>
  <c r="H55" i="20"/>
  <c r="C56" i="20"/>
  <c r="D56" i="20"/>
  <c r="E56" i="20"/>
  <c r="F56" i="20"/>
  <c r="G56" i="20"/>
  <c r="H56" i="20"/>
  <c r="C57" i="20"/>
  <c r="D57" i="20"/>
  <c r="E57" i="20"/>
  <c r="F57" i="20"/>
  <c r="G57" i="20"/>
  <c r="H57" i="20"/>
  <c r="C40" i="20"/>
  <c r="D40" i="20"/>
  <c r="E40" i="20"/>
  <c r="F40" i="20"/>
  <c r="G40" i="20"/>
  <c r="H40" i="20"/>
  <c r="C24" i="20"/>
  <c r="C61" i="20" s="1"/>
  <c r="D24" i="20"/>
  <c r="E24" i="20"/>
  <c r="E61" i="20" s="1"/>
  <c r="F24" i="20"/>
  <c r="F61" i="20" s="1"/>
  <c r="G24" i="20"/>
  <c r="G61" i="20" s="1"/>
  <c r="H24" i="20"/>
  <c r="I24" i="20"/>
  <c r="J24" i="20"/>
  <c r="K24" i="20"/>
  <c r="L24" i="20"/>
  <c r="C25" i="20"/>
  <c r="D25" i="20"/>
  <c r="D62" i="20" s="1"/>
  <c r="E25" i="20"/>
  <c r="F25" i="20"/>
  <c r="G25" i="20"/>
  <c r="H25" i="20"/>
  <c r="H62" i="20" s="1"/>
  <c r="I25" i="20"/>
  <c r="J25" i="20"/>
  <c r="K25" i="20"/>
  <c r="L25" i="20"/>
  <c r="C26" i="20"/>
  <c r="D26" i="20"/>
  <c r="E26" i="20"/>
  <c r="E63" i="20" s="1"/>
  <c r="F26" i="20"/>
  <c r="G26" i="20"/>
  <c r="H26" i="20"/>
  <c r="I26" i="20"/>
  <c r="J26" i="20"/>
  <c r="K26" i="20"/>
  <c r="L26" i="20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G74" i="12" l="1"/>
  <c r="C74" i="12"/>
  <c r="C68" i="13"/>
  <c r="H68" i="13"/>
  <c r="G68" i="13"/>
  <c r="G63" i="20"/>
  <c r="C63" i="20"/>
  <c r="H63" i="20"/>
  <c r="D63" i="20"/>
  <c r="E62" i="20"/>
  <c r="H61" i="20"/>
  <c r="D61" i="20"/>
  <c r="F62" i="20"/>
  <c r="F63" i="20"/>
  <c r="G26" i="1"/>
  <c r="H26" i="1"/>
  <c r="G62" i="20"/>
  <c r="C62" i="20"/>
  <c r="F74" i="12"/>
  <c r="E74" i="12"/>
  <c r="H74" i="12"/>
  <c r="D74" i="12"/>
  <c r="L117" i="12"/>
  <c r="L57" i="20" l="1"/>
  <c r="L56" i="20"/>
  <c r="L55" i="20"/>
  <c r="L56" i="12" l="1"/>
  <c r="K56" i="12"/>
  <c r="J56" i="12"/>
  <c r="I56" i="12"/>
  <c r="H56" i="12"/>
  <c r="G56" i="12"/>
  <c r="F56" i="12"/>
  <c r="E56" i="12"/>
  <c r="D56" i="12"/>
  <c r="C56" i="12"/>
  <c r="L40" i="20"/>
  <c r="L20" i="1"/>
  <c r="K20" i="1"/>
  <c r="J20" i="1"/>
  <c r="I20" i="1"/>
  <c r="H20" i="1"/>
  <c r="G20" i="1"/>
  <c r="F20" i="1"/>
  <c r="E20" i="1"/>
  <c r="D20" i="1"/>
  <c r="C20" i="1"/>
  <c r="F27" i="20"/>
  <c r="G27" i="20"/>
  <c r="H27" i="20"/>
  <c r="C32" i="1"/>
  <c r="C46" i="20" s="1"/>
  <c r="D32" i="1"/>
  <c r="D46" i="20" s="1"/>
  <c r="E32" i="1"/>
  <c r="E46" i="20" s="1"/>
  <c r="F32" i="1"/>
  <c r="F46" i="20" s="1"/>
  <c r="G32" i="1"/>
  <c r="G46" i="20" s="1"/>
  <c r="H32" i="1"/>
  <c r="H46" i="20" s="1"/>
  <c r="I32" i="1"/>
  <c r="I46" i="20" s="1"/>
  <c r="J32" i="1"/>
  <c r="J46" i="20" s="1"/>
  <c r="K32" i="1"/>
  <c r="K46" i="20" s="1"/>
  <c r="L46" i="20"/>
  <c r="C67" i="1"/>
  <c r="C76" i="20"/>
  <c r="D67" i="1"/>
  <c r="D76" i="20" s="1"/>
  <c r="E67" i="1"/>
  <c r="E76" i="20" s="1"/>
  <c r="F67" i="1"/>
  <c r="F76" i="20" s="1"/>
  <c r="G67" i="1"/>
  <c r="G76" i="20" s="1"/>
  <c r="H67" i="1"/>
  <c r="H76" i="20" s="1"/>
  <c r="I67" i="1"/>
  <c r="I76" i="20" s="1"/>
  <c r="J67" i="1"/>
  <c r="J76" i="20" s="1"/>
  <c r="K67" i="1"/>
  <c r="K76" i="20"/>
  <c r="L67" i="1"/>
  <c r="L76" i="20" s="1"/>
  <c r="I43" i="20"/>
  <c r="I55" i="20" s="1"/>
  <c r="I61" i="20" s="1"/>
  <c r="I44" i="20"/>
  <c r="I56" i="20" s="1"/>
  <c r="I62" i="20" s="1"/>
  <c r="I45" i="20"/>
  <c r="I57" i="20" s="1"/>
  <c r="J43" i="20"/>
  <c r="J55" i="20" s="1"/>
  <c r="J61" i="20" s="1"/>
  <c r="J44" i="20"/>
  <c r="J56" i="20" s="1"/>
  <c r="J45" i="20"/>
  <c r="J57" i="20" s="1"/>
  <c r="J63" i="20" s="1"/>
  <c r="K43" i="20"/>
  <c r="K55" i="20" s="1"/>
  <c r="K61" i="20" s="1"/>
  <c r="K44" i="20"/>
  <c r="K56" i="20" s="1"/>
  <c r="K45" i="20"/>
  <c r="K57" i="20" s="1"/>
  <c r="L62" i="20"/>
  <c r="C206" i="12"/>
  <c r="D206" i="12"/>
  <c r="E206" i="12"/>
  <c r="F206" i="12"/>
  <c r="G206" i="12"/>
  <c r="H206" i="12"/>
  <c r="I206" i="12"/>
  <c r="J206" i="12"/>
  <c r="K206" i="12"/>
  <c r="L206" i="12"/>
  <c r="C169" i="12"/>
  <c r="D169" i="12"/>
  <c r="E169" i="12"/>
  <c r="F169" i="12"/>
  <c r="G169" i="12"/>
  <c r="H169" i="12"/>
  <c r="I169" i="12"/>
  <c r="J169" i="12"/>
  <c r="K169" i="12"/>
  <c r="L169" i="12"/>
  <c r="C188" i="12"/>
  <c r="D188" i="12"/>
  <c r="E188" i="12"/>
  <c r="F188" i="12"/>
  <c r="G188" i="12"/>
  <c r="H188" i="12"/>
  <c r="I188" i="12"/>
  <c r="J188" i="12"/>
  <c r="K188" i="12"/>
  <c r="L188" i="12"/>
  <c r="C113" i="12"/>
  <c r="C209" i="12" s="1"/>
  <c r="C114" i="12"/>
  <c r="C210" i="12" s="1"/>
  <c r="C115" i="12"/>
  <c r="C211" i="12" s="1"/>
  <c r="C116" i="12"/>
  <c r="C212" i="12" s="1"/>
  <c r="C117" i="12"/>
  <c r="C213" i="12" s="1"/>
  <c r="C118" i="12"/>
  <c r="C214" i="12" s="1"/>
  <c r="C119" i="12"/>
  <c r="C215" i="12" s="1"/>
  <c r="C120" i="12"/>
  <c r="C216" i="12" s="1"/>
  <c r="C121" i="12"/>
  <c r="C217" i="12" s="1"/>
  <c r="C122" i="12"/>
  <c r="C218" i="12" s="1"/>
  <c r="C123" i="12"/>
  <c r="C219" i="12" s="1"/>
  <c r="C124" i="12"/>
  <c r="C220" i="12" s="1"/>
  <c r="C125" i="12"/>
  <c r="C221" i="12" s="1"/>
  <c r="C126" i="12"/>
  <c r="C222" i="12" s="1"/>
  <c r="C127" i="12"/>
  <c r="C223" i="12" s="1"/>
  <c r="D113" i="12"/>
  <c r="D209" i="12" s="1"/>
  <c r="D114" i="12"/>
  <c r="D210" i="12" s="1"/>
  <c r="D115" i="12"/>
  <c r="D211" i="12" s="1"/>
  <c r="D116" i="12"/>
  <c r="D212" i="12" s="1"/>
  <c r="D117" i="12"/>
  <c r="D213" i="12" s="1"/>
  <c r="D118" i="12"/>
  <c r="D214" i="12" s="1"/>
  <c r="D119" i="12"/>
  <c r="D215" i="12" s="1"/>
  <c r="D120" i="12"/>
  <c r="D216" i="12" s="1"/>
  <c r="D121" i="12"/>
  <c r="D217" i="12" s="1"/>
  <c r="D122" i="12"/>
  <c r="D218" i="12" s="1"/>
  <c r="D123" i="12"/>
  <c r="D219" i="12" s="1"/>
  <c r="D124" i="12"/>
  <c r="D220" i="12" s="1"/>
  <c r="D125" i="12"/>
  <c r="D221" i="12" s="1"/>
  <c r="D126" i="12"/>
  <c r="D222" i="12" s="1"/>
  <c r="D127" i="12"/>
  <c r="D223" i="12" s="1"/>
  <c r="E113" i="12"/>
  <c r="E209" i="12" s="1"/>
  <c r="E114" i="12"/>
  <c r="E210" i="12" s="1"/>
  <c r="E115" i="12"/>
  <c r="E211" i="12" s="1"/>
  <c r="E116" i="12"/>
  <c r="E212" i="12" s="1"/>
  <c r="E117" i="12"/>
  <c r="E213" i="12" s="1"/>
  <c r="E118" i="12"/>
  <c r="E214" i="12" s="1"/>
  <c r="E119" i="12"/>
  <c r="E215" i="12" s="1"/>
  <c r="E120" i="12"/>
  <c r="E216" i="12" s="1"/>
  <c r="E121" i="12"/>
  <c r="E217" i="12" s="1"/>
  <c r="E122" i="12"/>
  <c r="E218" i="12" s="1"/>
  <c r="E123" i="12"/>
  <c r="E219" i="12" s="1"/>
  <c r="E124" i="12"/>
  <c r="E220" i="12" s="1"/>
  <c r="E125" i="12"/>
  <c r="E221" i="12" s="1"/>
  <c r="E126" i="12"/>
  <c r="E222" i="12" s="1"/>
  <c r="E127" i="12"/>
  <c r="E223" i="12" s="1"/>
  <c r="F113" i="12"/>
  <c r="F209" i="12" s="1"/>
  <c r="F114" i="12"/>
  <c r="F210" i="12" s="1"/>
  <c r="F115" i="12"/>
  <c r="F211" i="12" s="1"/>
  <c r="F116" i="12"/>
  <c r="F212" i="12" s="1"/>
  <c r="F117" i="12"/>
  <c r="F213" i="12" s="1"/>
  <c r="F118" i="12"/>
  <c r="F214" i="12" s="1"/>
  <c r="F119" i="12"/>
  <c r="F215" i="12" s="1"/>
  <c r="F120" i="12"/>
  <c r="F216" i="12" s="1"/>
  <c r="F121" i="12"/>
  <c r="F217" i="12" s="1"/>
  <c r="F122" i="12"/>
  <c r="F218" i="12" s="1"/>
  <c r="F123" i="12"/>
  <c r="F219" i="12" s="1"/>
  <c r="F124" i="12"/>
  <c r="F220" i="12" s="1"/>
  <c r="F125" i="12"/>
  <c r="F221" i="12" s="1"/>
  <c r="F126" i="12"/>
  <c r="F222" i="12" s="1"/>
  <c r="F127" i="12"/>
  <c r="F223" i="12" s="1"/>
  <c r="G113" i="12"/>
  <c r="G209" i="12" s="1"/>
  <c r="G114" i="12"/>
  <c r="G210" i="12" s="1"/>
  <c r="G115" i="12"/>
  <c r="G211" i="12" s="1"/>
  <c r="G116" i="12"/>
  <c r="G212" i="12" s="1"/>
  <c r="G117" i="12"/>
  <c r="G213" i="12" s="1"/>
  <c r="G118" i="12"/>
  <c r="G214" i="12" s="1"/>
  <c r="G119" i="12"/>
  <c r="G215" i="12" s="1"/>
  <c r="G120" i="12"/>
  <c r="G216" i="12" s="1"/>
  <c r="G121" i="12"/>
  <c r="G217" i="12" s="1"/>
  <c r="G122" i="12"/>
  <c r="G218" i="12" s="1"/>
  <c r="G123" i="12"/>
  <c r="G219" i="12" s="1"/>
  <c r="G124" i="12"/>
  <c r="G220" i="12" s="1"/>
  <c r="G125" i="12"/>
  <c r="G221" i="12" s="1"/>
  <c r="G126" i="12"/>
  <c r="G222" i="12" s="1"/>
  <c r="G127" i="12"/>
  <c r="G223" i="12" s="1"/>
  <c r="H113" i="12"/>
  <c r="H209" i="12" s="1"/>
  <c r="H114" i="12"/>
  <c r="H210" i="12" s="1"/>
  <c r="H115" i="12"/>
  <c r="H211" i="12" s="1"/>
  <c r="H116" i="12"/>
  <c r="H212" i="12" s="1"/>
  <c r="H117" i="12"/>
  <c r="H213" i="12" s="1"/>
  <c r="H118" i="12"/>
  <c r="H214" i="12" s="1"/>
  <c r="H119" i="12"/>
  <c r="H215" i="12" s="1"/>
  <c r="H120" i="12"/>
  <c r="H216" i="12" s="1"/>
  <c r="H121" i="12"/>
  <c r="H217" i="12" s="1"/>
  <c r="H122" i="12"/>
  <c r="H218" i="12" s="1"/>
  <c r="H123" i="12"/>
  <c r="H219" i="12" s="1"/>
  <c r="H124" i="12"/>
  <c r="H220" i="12" s="1"/>
  <c r="H125" i="12"/>
  <c r="H221" i="12" s="1"/>
  <c r="H126" i="12"/>
  <c r="H222" i="12" s="1"/>
  <c r="H127" i="12"/>
  <c r="H223" i="12" s="1"/>
  <c r="I59" i="12"/>
  <c r="I113" i="12"/>
  <c r="I60" i="12"/>
  <c r="I114" i="12"/>
  <c r="I61" i="12"/>
  <c r="I115" i="12"/>
  <c r="I62" i="12"/>
  <c r="I212" i="12" s="1"/>
  <c r="I116" i="12"/>
  <c r="I63" i="12"/>
  <c r="I117" i="12"/>
  <c r="I64" i="12"/>
  <c r="I214" i="12" s="1"/>
  <c r="I118" i="12"/>
  <c r="I65" i="12"/>
  <c r="I119" i="12"/>
  <c r="I66" i="12"/>
  <c r="I216" i="12" s="1"/>
  <c r="I120" i="12"/>
  <c r="I67" i="12"/>
  <c r="I121" i="12"/>
  <c r="I68" i="12"/>
  <c r="I218" i="12" s="1"/>
  <c r="I122" i="12"/>
  <c r="I69" i="12"/>
  <c r="I123" i="12"/>
  <c r="I70" i="12"/>
  <c r="I220" i="12" s="1"/>
  <c r="I124" i="12"/>
  <c r="I71" i="12"/>
  <c r="I125" i="12"/>
  <c r="I72" i="12"/>
  <c r="I222" i="12" s="1"/>
  <c r="I126" i="12"/>
  <c r="I73" i="12"/>
  <c r="I127" i="12"/>
  <c r="J59" i="12"/>
  <c r="J209" i="12" s="1"/>
  <c r="J113" i="12"/>
  <c r="J60" i="12"/>
  <c r="J114" i="12"/>
  <c r="J61" i="12"/>
  <c r="J211" i="12" s="1"/>
  <c r="J115" i="12"/>
  <c r="J62" i="12"/>
  <c r="J116" i="12"/>
  <c r="J63" i="12"/>
  <c r="J213" i="12" s="1"/>
  <c r="J117" i="12"/>
  <c r="J64" i="12"/>
  <c r="J118" i="12"/>
  <c r="J65" i="12"/>
  <c r="J215" i="12" s="1"/>
  <c r="J119" i="12"/>
  <c r="J66" i="12"/>
  <c r="J120" i="12"/>
  <c r="J67" i="12"/>
  <c r="J217" i="12" s="1"/>
  <c r="J121" i="12"/>
  <c r="J68" i="12"/>
  <c r="J122" i="12"/>
  <c r="J69" i="12"/>
  <c r="J219" i="12" s="1"/>
  <c r="J123" i="12"/>
  <c r="J70" i="12"/>
  <c r="J124" i="12"/>
  <c r="J71" i="12"/>
  <c r="J221" i="12" s="1"/>
  <c r="J125" i="12"/>
  <c r="J72" i="12"/>
  <c r="J126" i="12"/>
  <c r="J73" i="12"/>
  <c r="J223" i="12" s="1"/>
  <c r="J127" i="12"/>
  <c r="K59" i="12"/>
  <c r="K113" i="12"/>
  <c r="K60" i="12"/>
  <c r="K210" i="12" s="1"/>
  <c r="K114" i="12"/>
  <c r="K61" i="12"/>
  <c r="K115" i="12"/>
  <c r="K62" i="12"/>
  <c r="K212" i="12" s="1"/>
  <c r="K116" i="12"/>
  <c r="K63" i="12"/>
  <c r="K117" i="12"/>
  <c r="K64" i="12"/>
  <c r="K214" i="12" s="1"/>
  <c r="K118" i="12"/>
  <c r="K65" i="12"/>
  <c r="K119" i="12"/>
  <c r="K66" i="12"/>
  <c r="K216" i="12" s="1"/>
  <c r="K120" i="12"/>
  <c r="K67" i="12"/>
  <c r="K121" i="12"/>
  <c r="K68" i="12"/>
  <c r="K218" i="12" s="1"/>
  <c r="K122" i="12"/>
  <c r="K69" i="12"/>
  <c r="K123" i="12"/>
  <c r="K70" i="12"/>
  <c r="K220" i="12" s="1"/>
  <c r="K124" i="12"/>
  <c r="K71" i="12"/>
  <c r="K125" i="12"/>
  <c r="K72" i="12"/>
  <c r="K222" i="12" s="1"/>
  <c r="K126" i="12"/>
  <c r="K73" i="12"/>
  <c r="K127" i="12"/>
  <c r="L59" i="12"/>
  <c r="L209" i="12" s="1"/>
  <c r="L113" i="12"/>
  <c r="L60" i="12"/>
  <c r="L114" i="12"/>
  <c r="L61" i="12"/>
  <c r="L211" i="12" s="1"/>
  <c r="L115" i="12"/>
  <c r="L62" i="12"/>
  <c r="L116" i="12"/>
  <c r="L63" i="12"/>
  <c r="L213" i="12" s="1"/>
  <c r="L64" i="12"/>
  <c r="L118" i="12"/>
  <c r="L65" i="12"/>
  <c r="L119" i="12"/>
  <c r="L66" i="12"/>
  <c r="L120" i="12"/>
  <c r="L67" i="12"/>
  <c r="L68" i="12"/>
  <c r="L218" i="12" s="1"/>
  <c r="L69" i="12"/>
  <c r="L70" i="12"/>
  <c r="L71" i="12"/>
  <c r="L221" i="12" s="1"/>
  <c r="L72" i="12"/>
  <c r="L222" i="12" s="1"/>
  <c r="L73" i="12"/>
  <c r="L122" i="12"/>
  <c r="L123" i="12"/>
  <c r="L124" i="12"/>
  <c r="L125" i="12"/>
  <c r="L126" i="12"/>
  <c r="L127" i="12"/>
  <c r="I92" i="12"/>
  <c r="J92" i="12"/>
  <c r="K92" i="12"/>
  <c r="L92" i="12"/>
  <c r="I110" i="12"/>
  <c r="J110" i="12"/>
  <c r="K110" i="12"/>
  <c r="L110" i="12"/>
  <c r="C38" i="12"/>
  <c r="D38" i="12"/>
  <c r="E38" i="12"/>
  <c r="F38" i="12"/>
  <c r="G38" i="12"/>
  <c r="H38" i="12"/>
  <c r="I38" i="12"/>
  <c r="J38" i="12"/>
  <c r="K38" i="12"/>
  <c r="L38" i="12"/>
  <c r="I20" i="12"/>
  <c r="J20" i="12"/>
  <c r="K20" i="12"/>
  <c r="L20" i="12"/>
  <c r="C41" i="1"/>
  <c r="C53" i="1" s="1"/>
  <c r="C42" i="1"/>
  <c r="C43" i="1"/>
  <c r="C55" i="1" s="1"/>
  <c r="D41" i="1"/>
  <c r="D88" i="1" s="1"/>
  <c r="D42" i="1"/>
  <c r="D54" i="1" s="1"/>
  <c r="D43" i="1"/>
  <c r="D55" i="1" s="1"/>
  <c r="E41" i="1"/>
  <c r="E42" i="1"/>
  <c r="E54" i="1" s="1"/>
  <c r="E43" i="1"/>
  <c r="F41" i="1"/>
  <c r="F53" i="1" s="1"/>
  <c r="F42" i="1"/>
  <c r="F54" i="1" s="1"/>
  <c r="F43" i="1"/>
  <c r="G41" i="1"/>
  <c r="G53" i="1" s="1"/>
  <c r="G42" i="1"/>
  <c r="G43" i="1"/>
  <c r="G55" i="1" s="1"/>
  <c r="H41" i="1"/>
  <c r="H53" i="1" s="1"/>
  <c r="H42" i="1"/>
  <c r="H43" i="1"/>
  <c r="H55" i="1" s="1"/>
  <c r="H90" i="1"/>
  <c r="I41" i="1"/>
  <c r="I88" i="1" s="1"/>
  <c r="I42" i="1"/>
  <c r="I89" i="1" s="1"/>
  <c r="I43" i="1"/>
  <c r="J41" i="1"/>
  <c r="J42" i="1"/>
  <c r="J54" i="1" s="1"/>
  <c r="J43" i="1"/>
  <c r="K82" i="1"/>
  <c r="K83" i="1"/>
  <c r="K84" i="1"/>
  <c r="K41" i="1"/>
  <c r="K53" i="1" s="1"/>
  <c r="K42" i="1"/>
  <c r="K43" i="1"/>
  <c r="L82" i="1"/>
  <c r="L83" i="1"/>
  <c r="L84" i="1"/>
  <c r="L8" i="1"/>
  <c r="L14" i="1"/>
  <c r="L32" i="1"/>
  <c r="L38" i="1"/>
  <c r="L50" i="1"/>
  <c r="C79" i="1"/>
  <c r="D79" i="1"/>
  <c r="E79" i="1"/>
  <c r="F79" i="1"/>
  <c r="G79" i="1"/>
  <c r="H79" i="1"/>
  <c r="I79" i="1"/>
  <c r="J79" i="1"/>
  <c r="K79" i="1"/>
  <c r="L79" i="1"/>
  <c r="C73" i="1"/>
  <c r="D73" i="1"/>
  <c r="E73" i="1"/>
  <c r="F73" i="1"/>
  <c r="G73" i="1"/>
  <c r="H73" i="1"/>
  <c r="I73" i="1"/>
  <c r="J73" i="1"/>
  <c r="K73" i="1"/>
  <c r="L73" i="1"/>
  <c r="C38" i="1"/>
  <c r="D38" i="1"/>
  <c r="E38" i="1"/>
  <c r="F38" i="1"/>
  <c r="G38" i="1"/>
  <c r="H38" i="1"/>
  <c r="I38" i="1"/>
  <c r="J38" i="1"/>
  <c r="K38" i="1"/>
  <c r="C14" i="1"/>
  <c r="D14" i="1"/>
  <c r="E14" i="1"/>
  <c r="F14" i="1"/>
  <c r="G14" i="1"/>
  <c r="H14" i="1"/>
  <c r="I14" i="1"/>
  <c r="J14" i="1"/>
  <c r="K14" i="1"/>
  <c r="C8" i="1"/>
  <c r="D8" i="1"/>
  <c r="E8" i="1"/>
  <c r="F8" i="1"/>
  <c r="G8" i="1"/>
  <c r="H8" i="1"/>
  <c r="I8" i="1"/>
  <c r="J8" i="1"/>
  <c r="K8" i="1"/>
  <c r="I82" i="1"/>
  <c r="J82" i="1"/>
  <c r="J85" i="1" s="1"/>
  <c r="H85" i="1"/>
  <c r="I83" i="1"/>
  <c r="J83" i="1"/>
  <c r="I84" i="1"/>
  <c r="J84" i="1"/>
  <c r="L23" i="11"/>
  <c r="M23" i="11"/>
  <c r="L62" i="13"/>
  <c r="L55" i="13"/>
  <c r="L146" i="12"/>
  <c r="K146" i="12"/>
  <c r="J146" i="12"/>
  <c r="I146" i="12"/>
  <c r="H146" i="12"/>
  <c r="G146" i="12"/>
  <c r="F146" i="12"/>
  <c r="E146" i="12"/>
  <c r="D146" i="12"/>
  <c r="C146" i="12"/>
  <c r="L42" i="1"/>
  <c r="L43" i="1"/>
  <c r="L41" i="1"/>
  <c r="L53" i="1" s="1"/>
  <c r="K50" i="1"/>
  <c r="J50" i="1"/>
  <c r="I50" i="1"/>
  <c r="H50" i="1"/>
  <c r="G50" i="1"/>
  <c r="F50" i="1"/>
  <c r="E50" i="1"/>
  <c r="D50" i="1"/>
  <c r="C50" i="1"/>
  <c r="L104" i="1"/>
  <c r="I66" i="13"/>
  <c r="J66" i="13"/>
  <c r="K66" i="13"/>
  <c r="L66" i="13"/>
  <c r="I67" i="13"/>
  <c r="J67" i="13"/>
  <c r="K67" i="13"/>
  <c r="L67" i="13"/>
  <c r="I65" i="13"/>
  <c r="I68" i="13" s="1"/>
  <c r="J65" i="13"/>
  <c r="J68" i="13" s="1"/>
  <c r="K65" i="13"/>
  <c r="L65" i="13"/>
  <c r="C74" i="20"/>
  <c r="D74" i="20"/>
  <c r="E74" i="20"/>
  <c r="E81" i="20" s="1"/>
  <c r="F74" i="20"/>
  <c r="G74" i="20"/>
  <c r="H74" i="20"/>
  <c r="I74" i="20"/>
  <c r="J74" i="20"/>
  <c r="K74" i="20"/>
  <c r="L74" i="20"/>
  <c r="C75" i="20"/>
  <c r="C82" i="20" s="1"/>
  <c r="D75" i="20"/>
  <c r="E75" i="20"/>
  <c r="F75" i="20"/>
  <c r="G75" i="20"/>
  <c r="H75" i="20"/>
  <c r="I75" i="20"/>
  <c r="J75" i="20"/>
  <c r="K75" i="20"/>
  <c r="L75" i="20"/>
  <c r="D73" i="20"/>
  <c r="E73" i="20"/>
  <c r="F73" i="20"/>
  <c r="G73" i="20"/>
  <c r="H73" i="20"/>
  <c r="H80" i="20" s="1"/>
  <c r="I73" i="20"/>
  <c r="J73" i="20"/>
  <c r="K73" i="20"/>
  <c r="L73" i="20"/>
  <c r="C73" i="20"/>
  <c r="C85" i="1"/>
  <c r="M33" i="11"/>
  <c r="M13" i="11"/>
  <c r="L17" i="13"/>
  <c r="L35" i="13"/>
  <c r="L18" i="13"/>
  <c r="L36" i="13"/>
  <c r="L19" i="13"/>
  <c r="L37" i="13"/>
  <c r="L32" i="13"/>
  <c r="L26" i="13"/>
  <c r="L14" i="13"/>
  <c r="L8" i="13"/>
  <c r="C17" i="13"/>
  <c r="C35" i="13"/>
  <c r="D17" i="13"/>
  <c r="D35" i="13"/>
  <c r="E17" i="13"/>
  <c r="E35" i="13"/>
  <c r="F17" i="13"/>
  <c r="F35" i="13"/>
  <c r="G17" i="13"/>
  <c r="G35" i="13"/>
  <c r="H17" i="13"/>
  <c r="H35" i="13"/>
  <c r="I17" i="13"/>
  <c r="I35" i="13"/>
  <c r="J17" i="13"/>
  <c r="J35" i="13"/>
  <c r="C18" i="13"/>
  <c r="C36" i="13"/>
  <c r="D18" i="13"/>
  <c r="D36" i="13"/>
  <c r="E18" i="13"/>
  <c r="E36" i="13"/>
  <c r="F18" i="13"/>
  <c r="F36" i="13"/>
  <c r="G18" i="13"/>
  <c r="G36" i="13"/>
  <c r="H18" i="13"/>
  <c r="H36" i="13"/>
  <c r="I18" i="13"/>
  <c r="I36" i="13"/>
  <c r="J18" i="13"/>
  <c r="J36" i="13"/>
  <c r="C19" i="13"/>
  <c r="C37" i="13"/>
  <c r="D19" i="13"/>
  <c r="D37" i="13"/>
  <c r="E19" i="13"/>
  <c r="E37" i="13"/>
  <c r="F19" i="13"/>
  <c r="F37" i="13"/>
  <c r="G19" i="13"/>
  <c r="G37" i="13"/>
  <c r="H19" i="13"/>
  <c r="H37" i="13"/>
  <c r="I19" i="13"/>
  <c r="I20" i="13" s="1"/>
  <c r="I37" i="13"/>
  <c r="J19" i="13"/>
  <c r="J37" i="13"/>
  <c r="K36" i="13"/>
  <c r="K18" i="13"/>
  <c r="K20" i="13" s="1"/>
  <c r="K19" i="13"/>
  <c r="K37" i="13"/>
  <c r="K43" i="13" s="1"/>
  <c r="K74" i="13" s="1"/>
  <c r="K17" i="13"/>
  <c r="K35" i="13"/>
  <c r="K55" i="13"/>
  <c r="K104" i="1"/>
  <c r="F85" i="1"/>
  <c r="E85" i="1"/>
  <c r="C104" i="1"/>
  <c r="D104" i="1"/>
  <c r="E104" i="1"/>
  <c r="F104" i="1"/>
  <c r="G104" i="1"/>
  <c r="H104" i="1"/>
  <c r="I104" i="1"/>
  <c r="J104" i="1"/>
  <c r="J33" i="11"/>
  <c r="K33" i="11"/>
  <c r="L33" i="11"/>
  <c r="J23" i="11"/>
  <c r="K23" i="11"/>
  <c r="J13" i="11"/>
  <c r="K13" i="11"/>
  <c r="L13" i="11"/>
  <c r="K62" i="13"/>
  <c r="K32" i="13"/>
  <c r="K26" i="13"/>
  <c r="K14" i="13"/>
  <c r="K8" i="13"/>
  <c r="J62" i="13"/>
  <c r="I62" i="13"/>
  <c r="H62" i="13"/>
  <c r="G62" i="13"/>
  <c r="F62" i="13"/>
  <c r="E62" i="13"/>
  <c r="D62" i="13"/>
  <c r="C62" i="13"/>
  <c r="J55" i="13"/>
  <c r="I55" i="13"/>
  <c r="H55" i="13"/>
  <c r="G55" i="13"/>
  <c r="F55" i="13"/>
  <c r="E55" i="13"/>
  <c r="D55" i="13"/>
  <c r="C55" i="13"/>
  <c r="J32" i="13"/>
  <c r="J26" i="13"/>
  <c r="J14" i="13"/>
  <c r="J8" i="13"/>
  <c r="I32" i="13"/>
  <c r="I26" i="13"/>
  <c r="I14" i="13"/>
  <c r="I8" i="13"/>
  <c r="H32" i="13"/>
  <c r="H26" i="13"/>
  <c r="H14" i="13"/>
  <c r="H8" i="13"/>
  <c r="G32" i="13"/>
  <c r="G26" i="13"/>
  <c r="G14" i="13"/>
  <c r="G8" i="13"/>
  <c r="C8" i="13"/>
  <c r="D8" i="13"/>
  <c r="E8" i="13"/>
  <c r="F8" i="13"/>
  <c r="C14" i="13"/>
  <c r="D14" i="13"/>
  <c r="E14" i="13"/>
  <c r="F14" i="13"/>
  <c r="C26" i="13"/>
  <c r="D26" i="13"/>
  <c r="E26" i="13"/>
  <c r="F26" i="13"/>
  <c r="C32" i="13"/>
  <c r="D32" i="13"/>
  <c r="E32" i="13"/>
  <c r="F32" i="13"/>
  <c r="K85" i="1"/>
  <c r="K26" i="1"/>
  <c r="J41" i="13"/>
  <c r="J72" i="13" s="1"/>
  <c r="D26" i="1"/>
  <c r="L85" i="1"/>
  <c r="F89" i="1"/>
  <c r="C88" i="1"/>
  <c r="E27" i="20"/>
  <c r="J27" i="20"/>
  <c r="G90" i="1"/>
  <c r="G85" i="1"/>
  <c r="C26" i="1"/>
  <c r="E26" i="1"/>
  <c r="E89" i="1"/>
  <c r="F26" i="1"/>
  <c r="D85" i="1"/>
  <c r="C90" i="1"/>
  <c r="L20" i="13"/>
  <c r="L68" i="13"/>
  <c r="C38" i="13"/>
  <c r="J38" i="13"/>
  <c r="I27" i="20"/>
  <c r="J128" i="12"/>
  <c r="K34" i="11" l="1"/>
  <c r="J34" i="11"/>
  <c r="M34" i="11"/>
  <c r="I210" i="12"/>
  <c r="L128" i="12"/>
  <c r="K128" i="12"/>
  <c r="K42" i="13"/>
  <c r="K73" i="13" s="1"/>
  <c r="G43" i="13"/>
  <c r="G74" i="13" s="1"/>
  <c r="E43" i="13"/>
  <c r="E74" i="13" s="1"/>
  <c r="C43" i="13"/>
  <c r="C74" i="13" s="1"/>
  <c r="I42" i="13"/>
  <c r="I73" i="13" s="1"/>
  <c r="G20" i="13"/>
  <c r="L42" i="13"/>
  <c r="L73" i="13" s="1"/>
  <c r="L41" i="13"/>
  <c r="F41" i="13"/>
  <c r="F72" i="13" s="1"/>
  <c r="K68" i="13"/>
  <c r="I41" i="13"/>
  <c r="I72" i="13" s="1"/>
  <c r="I75" i="13" s="1"/>
  <c r="L38" i="13"/>
  <c r="L72" i="13"/>
  <c r="L81" i="20"/>
  <c r="K58" i="20"/>
  <c r="I85" i="1"/>
  <c r="I80" i="20"/>
  <c r="H88" i="1"/>
  <c r="J80" i="20"/>
  <c r="E42" i="13"/>
  <c r="E73" i="13" s="1"/>
  <c r="G38" i="13"/>
  <c r="E90" i="1"/>
  <c r="E55" i="1"/>
  <c r="C89" i="1"/>
  <c r="C54" i="1"/>
  <c r="C56" i="1" s="1"/>
  <c r="L215" i="12"/>
  <c r="E224" i="12"/>
  <c r="D224" i="12"/>
  <c r="H128" i="12"/>
  <c r="D90" i="1"/>
  <c r="D128" i="12"/>
  <c r="D89" i="1"/>
  <c r="K38" i="13"/>
  <c r="J43" i="13"/>
  <c r="J74" i="13" s="1"/>
  <c r="H43" i="13"/>
  <c r="H74" i="13" s="1"/>
  <c r="F43" i="13"/>
  <c r="F74" i="13" s="1"/>
  <c r="D43" i="13"/>
  <c r="D74" i="13" s="1"/>
  <c r="J42" i="13"/>
  <c r="J44" i="13" s="1"/>
  <c r="D38" i="13"/>
  <c r="G41" i="13"/>
  <c r="G72" i="13" s="1"/>
  <c r="E41" i="13"/>
  <c r="E72" i="13" s="1"/>
  <c r="C20" i="13"/>
  <c r="C41" i="13"/>
  <c r="C72" i="13" s="1"/>
  <c r="F90" i="1"/>
  <c r="F55" i="1"/>
  <c r="L220" i="12"/>
  <c r="L212" i="12"/>
  <c r="L210" i="12"/>
  <c r="K223" i="12"/>
  <c r="K221" i="12"/>
  <c r="K219" i="12"/>
  <c r="K217" i="12"/>
  <c r="K215" i="12"/>
  <c r="K213" i="12"/>
  <c r="K211" i="12"/>
  <c r="K209" i="12"/>
  <c r="J222" i="12"/>
  <c r="J220" i="12"/>
  <c r="J218" i="12"/>
  <c r="J216" i="12"/>
  <c r="J214" i="12"/>
  <c r="J212" i="12"/>
  <c r="J210" i="12"/>
  <c r="I223" i="12"/>
  <c r="I221" i="12"/>
  <c r="I219" i="12"/>
  <c r="I217" i="12"/>
  <c r="I215" i="12"/>
  <c r="I213" i="12"/>
  <c r="I211" i="12"/>
  <c r="I209" i="12"/>
  <c r="L58" i="20"/>
  <c r="H20" i="13"/>
  <c r="H41" i="13"/>
  <c r="H72" i="13" s="1"/>
  <c r="D20" i="13"/>
  <c r="D41" i="13"/>
  <c r="D72" i="13" s="1"/>
  <c r="H89" i="1"/>
  <c r="H54" i="1"/>
  <c r="G89" i="1"/>
  <c r="G54" i="1"/>
  <c r="G56" i="1" s="1"/>
  <c r="G224" i="12"/>
  <c r="C224" i="12"/>
  <c r="I38" i="13"/>
  <c r="G42" i="13"/>
  <c r="G73" i="13" s="1"/>
  <c r="C42" i="13"/>
  <c r="C73" i="13" s="1"/>
  <c r="K44" i="1"/>
  <c r="L217" i="12"/>
  <c r="H224" i="12"/>
  <c r="F224" i="12"/>
  <c r="E20" i="13"/>
  <c r="K41" i="13"/>
  <c r="K44" i="13" s="1"/>
  <c r="H42" i="13"/>
  <c r="H73" i="13" s="1"/>
  <c r="F42" i="13"/>
  <c r="F73" i="13" s="1"/>
  <c r="D42" i="13"/>
  <c r="D73" i="13" s="1"/>
  <c r="E88" i="1"/>
  <c r="E91" i="1" s="1"/>
  <c r="E53" i="1"/>
  <c r="D44" i="1"/>
  <c r="D53" i="1"/>
  <c r="L223" i="12"/>
  <c r="L219" i="12"/>
  <c r="L216" i="12"/>
  <c r="L214" i="12"/>
  <c r="D34" i="11"/>
  <c r="E34" i="11"/>
  <c r="H34" i="11"/>
  <c r="G34" i="11"/>
  <c r="I34" i="11"/>
  <c r="F34" i="11"/>
  <c r="F128" i="12"/>
  <c r="E128" i="12"/>
  <c r="G128" i="12"/>
  <c r="C128" i="12"/>
  <c r="H38" i="13"/>
  <c r="F38" i="13"/>
  <c r="E38" i="13"/>
  <c r="F20" i="13"/>
  <c r="F58" i="20"/>
  <c r="F64" i="20" s="1"/>
  <c r="H81" i="20"/>
  <c r="F81" i="20"/>
  <c r="F82" i="20"/>
  <c r="G88" i="1"/>
  <c r="D56" i="1"/>
  <c r="E56" i="1"/>
  <c r="C44" i="1"/>
  <c r="H56" i="1"/>
  <c r="H44" i="1"/>
  <c r="C80" i="20"/>
  <c r="F88" i="1"/>
  <c r="F91" i="1" s="1"/>
  <c r="F44" i="1"/>
  <c r="G58" i="20"/>
  <c r="G64" i="20" s="1"/>
  <c r="E44" i="1"/>
  <c r="G44" i="1"/>
  <c r="E80" i="20"/>
  <c r="F56" i="1"/>
  <c r="C58" i="20"/>
  <c r="D82" i="20"/>
  <c r="L26" i="1"/>
  <c r="C91" i="1"/>
  <c r="L34" i="11"/>
  <c r="I128" i="12"/>
  <c r="K74" i="12"/>
  <c r="J74" i="12"/>
  <c r="L74" i="12"/>
  <c r="I74" i="12"/>
  <c r="L43" i="13"/>
  <c r="L74" i="13" s="1"/>
  <c r="I43" i="13"/>
  <c r="I74" i="13" s="1"/>
  <c r="J20" i="13"/>
  <c r="J73" i="13"/>
  <c r="J75" i="13" s="1"/>
  <c r="K63" i="20"/>
  <c r="K82" i="20" s="1"/>
  <c r="J62" i="20"/>
  <c r="J81" i="20" s="1"/>
  <c r="I63" i="20"/>
  <c r="I82" i="20" s="1"/>
  <c r="K27" i="20"/>
  <c r="K62" i="20"/>
  <c r="K81" i="20" s="1"/>
  <c r="K56" i="1"/>
  <c r="L54" i="1"/>
  <c r="L89" i="1" s="1"/>
  <c r="K54" i="1"/>
  <c r="K89" i="1" s="1"/>
  <c r="L55" i="1"/>
  <c r="L90" i="1" s="1"/>
  <c r="L44" i="1"/>
  <c r="K55" i="1"/>
  <c r="K90" i="1" s="1"/>
  <c r="J55" i="1"/>
  <c r="I54" i="1"/>
  <c r="J88" i="1"/>
  <c r="J26" i="1"/>
  <c r="J53" i="1"/>
  <c r="I90" i="1"/>
  <c r="I91" i="1" s="1"/>
  <c r="I55" i="1"/>
  <c r="I53" i="1"/>
  <c r="I26" i="1"/>
  <c r="J90" i="1"/>
  <c r="J44" i="1"/>
  <c r="L88" i="1"/>
  <c r="I44" i="1"/>
  <c r="K88" i="1"/>
  <c r="J89" i="1"/>
  <c r="E58" i="20"/>
  <c r="E64" i="20" s="1"/>
  <c r="E83" i="20" s="1"/>
  <c r="H82" i="20"/>
  <c r="H58" i="20"/>
  <c r="H64" i="20" s="1"/>
  <c r="H83" i="20" s="1"/>
  <c r="D58" i="20"/>
  <c r="D81" i="20"/>
  <c r="L61" i="20"/>
  <c r="L80" i="20" s="1"/>
  <c r="C27" i="20"/>
  <c r="C81" i="20"/>
  <c r="D80" i="20"/>
  <c r="G82" i="20"/>
  <c r="I81" i="20"/>
  <c r="L63" i="20"/>
  <c r="L82" i="20" s="1"/>
  <c r="G81" i="20"/>
  <c r="D27" i="20"/>
  <c r="L27" i="20"/>
  <c r="L64" i="20" l="1"/>
  <c r="L83" i="20" s="1"/>
  <c r="I224" i="12"/>
  <c r="L224" i="12"/>
  <c r="J224" i="12"/>
  <c r="K224" i="12"/>
  <c r="G75" i="13"/>
  <c r="G44" i="13"/>
  <c r="L75" i="13"/>
  <c r="D75" i="13"/>
  <c r="F75" i="13"/>
  <c r="H75" i="13"/>
  <c r="D64" i="20"/>
  <c r="K64" i="20"/>
  <c r="K83" i="20" s="1"/>
  <c r="G91" i="1"/>
  <c r="D91" i="1"/>
  <c r="H91" i="1"/>
  <c r="L56" i="1"/>
  <c r="L91" i="1" s="1"/>
  <c r="K72" i="13"/>
  <c r="K75" i="13" s="1"/>
  <c r="L44" i="13"/>
  <c r="C44" i="13"/>
  <c r="C75" i="13"/>
  <c r="C64" i="20"/>
  <c r="C83" i="20" s="1"/>
  <c r="E75" i="13"/>
  <c r="F44" i="13"/>
  <c r="E44" i="13"/>
  <c r="H44" i="13"/>
  <c r="D44" i="13"/>
  <c r="D83" i="20"/>
  <c r="I44" i="13"/>
  <c r="J91" i="1"/>
  <c r="I56" i="1"/>
  <c r="I58" i="20"/>
  <c r="I64" i="20" s="1"/>
  <c r="I83" i="20" s="1"/>
  <c r="J56" i="1"/>
  <c r="J58" i="20"/>
  <c r="J64" i="20" s="1"/>
  <c r="J83" i="20" s="1"/>
  <c r="K91" i="1"/>
  <c r="K80" i="20"/>
  <c r="F83" i="20"/>
  <c r="F80" i="20"/>
  <c r="J82" i="20"/>
  <c r="E82" i="20"/>
  <c r="G83" i="20"/>
  <c r="G80" i="20"/>
</calcChain>
</file>

<file path=xl/sharedStrings.xml><?xml version="1.0" encoding="utf-8"?>
<sst xmlns="http://schemas.openxmlformats.org/spreadsheetml/2006/main" count="462" uniqueCount="79">
  <si>
    <t>Bizkaia</t>
  </si>
  <si>
    <t>Gipuzkoa</t>
  </si>
  <si>
    <t>VIVIENDAS LIBRES INICIADAS SEGÚN AÑO POR TERRITORIOS HISTÓRICOS</t>
  </si>
  <si>
    <t>Vitoria-Gasteiz</t>
  </si>
  <si>
    <t>Laguardia</t>
  </si>
  <si>
    <t>Eibar</t>
  </si>
  <si>
    <t>Zarautz-Azpeitia</t>
  </si>
  <si>
    <t>Arrasate-Bergara</t>
  </si>
  <si>
    <t>Beasain-Zumarraga</t>
  </si>
  <si>
    <t>Tolosa</t>
  </si>
  <si>
    <t>Mungia</t>
  </si>
  <si>
    <t>Balmaseda-Zalla</t>
  </si>
  <si>
    <t>Igorre</t>
  </si>
  <si>
    <t>Durango</t>
  </si>
  <si>
    <t>Gernika-Markina</t>
  </si>
  <si>
    <t>Bilbao</t>
  </si>
  <si>
    <t>Donostia-San Sebastián</t>
  </si>
  <si>
    <t>VISESA</t>
  </si>
  <si>
    <t>BOE sust. Pribatua
VPO pr. Privada</t>
  </si>
  <si>
    <t>EESS sust. Pribatua
VVSS pr. Privada</t>
  </si>
  <si>
    <t>Guztira/Total</t>
  </si>
  <si>
    <t>Araba / Álava</t>
  </si>
  <si>
    <t>ETXEBIZITA LIBREA HASIAK URTEKA ETA LURRALDEKA</t>
  </si>
  <si>
    <t>EL / VL</t>
  </si>
  <si>
    <t>Zuzkidurako bizitokiak
Aloj. Dotacionales</t>
  </si>
  <si>
    <t>BOE Saileko Kontzer.
VPO concert. Dpto.</t>
  </si>
  <si>
    <t>EESS Saila
VVSS Departamento</t>
  </si>
  <si>
    <t>EESS Guztira
VVSS Total</t>
  </si>
  <si>
    <t>SAILA / DEPARTAMENTO</t>
  </si>
  <si>
    <t>BOE Visesa
VPO Visesa</t>
  </si>
  <si>
    <t>Laudio / Llodio</t>
  </si>
  <si>
    <t>EESS sust pribatua
VVSS pr.privada</t>
  </si>
  <si>
    <t>BOE gainerakoak
VPO resto</t>
  </si>
  <si>
    <t>BOE kontzer.
VPO concert.</t>
  </si>
  <si>
    <t>Guztira BOE+EESS+ZB+UET
Total VPO+VVSS+AD+VTM</t>
  </si>
  <si>
    <t>Udal etxebizitza tasatuak alokairuan
Viv. Tasadas municipales en alquiler</t>
  </si>
  <si>
    <t>Udal etxebizitza tasatuak jabetzan
Viv. tasadas municipales en propiedad</t>
  </si>
  <si>
    <t>BOE Guztira
VPO Total</t>
  </si>
  <si>
    <t>Visesa Guztira
Visesa Total</t>
  </si>
  <si>
    <t>Saila Guztira
Departamento Total</t>
  </si>
  <si>
    <t>Mota / Tipo</t>
  </si>
  <si>
    <t>Udalerria/Municipio</t>
  </si>
  <si>
    <t>EAE/CAV</t>
  </si>
  <si>
    <t>Eusko Jaurlaritzaren administrazio-sailkapena ez daukaten etxebizitzak, guztira (beste bitarteko batzurekin zenbatetsiak).
Total Vivendas y ADAS no Sujetas a Calificación Administrativa Gobierno Vasco</t>
  </si>
  <si>
    <t xml:space="preserve">Total Viviendas Sujetas a Calificación Administrativa Gobierno Vasco  Eusko Jaurlaritzaren administrazio-sailkapena duten etxebizitzak guztira
</t>
  </si>
  <si>
    <t>Bilbao Metropolitano</t>
  </si>
  <si>
    <t>Álava Central</t>
  </si>
  <si>
    <t>Eusko Jaurlaritzaren administrazio-sailkapena ez daukaten etxebizitzak, guztira (beste bitarteko batzurekin zenbatetsiak).
Total Viviendas y ADAS no Sujetas a Calificación Administrativa Gobierno Vasco</t>
  </si>
  <si>
    <t>Etxebizitza Tasatu Autonomikoak Viviendas Tasadas Autonómicas</t>
  </si>
  <si>
    <t xml:space="preserve">Total Viviendas Sujetas a Calificación Administrativa Gobierno Vasco          Eusko Jaurlaritzaren administrazio-sailkapena duten etxebizitzak guztira
</t>
  </si>
  <si>
    <t>VIVIENDAS TASADAS Y ADAS NO SUJETAS A CALIFICACIÓN G.VASCO Y EN BASE</t>
  </si>
  <si>
    <t>A LA ESTADÍSTICA DE EDIFICACIÓN Y VIVIENDA</t>
  </si>
  <si>
    <t>BASE A DISTINTAS FUENTES</t>
  </si>
  <si>
    <t>VIVIENDAS TASADAS Y ADAS NO SUJETAS A CALIFICACIÓN G.VASCO Y ESTIMADAS EN</t>
  </si>
  <si>
    <t>EUSKO JAURLARITZAREN KALIFIKAZIOAREN MENPE EZ DAUDEN ETXEBIZITZA TASATUAK</t>
  </si>
  <si>
    <t>ETA ZUZKIDURA BIZITOKIAK, HAINBAT ITURRIREN BITARTEZ ZENBATETSIAK</t>
  </si>
  <si>
    <t>Hasitako udal etxebizitza tasatuak jabetzan(*)
Viviendas Tasadas municipales en propiedad iniciadas(*)</t>
  </si>
  <si>
    <t>Hasitako udal etxebizitza tasatuak alokairuan(*)
Viv. tasadas municipales en alquiler iniciadas(*)</t>
  </si>
  <si>
    <t>Hasitako zuzkidurako bizitokiak(*)
Alojamientos dotacionales iniciados(*)</t>
  </si>
  <si>
    <t>Azkenengo eguneratzea 2012/07/16 - Última Actualización a 16/07/2012</t>
  </si>
  <si>
    <t>(*)Ez dago daturik/ No hay datos</t>
  </si>
  <si>
    <t>BOE Saila
VPO Departamento</t>
  </si>
  <si>
    <t>BOE Sailea
VPO Departamento</t>
  </si>
  <si>
    <t>Etxebizitza Tasatu Autonomikoak               Viviendas Tasadas Autonómicas</t>
  </si>
  <si>
    <t>GUZTIRA/TOTAL</t>
  </si>
  <si>
    <t>Donostia/San Sebastián</t>
  </si>
  <si>
    <t>Ekimen publikoa-Guztia
Total iniciativa pública</t>
  </si>
  <si>
    <t>EESS Visesa
VVSS Visesa</t>
  </si>
  <si>
    <t xml:space="preserve">Total Viviendas Sujetas a Calificación Administrativa Gobierno Vasco/Eusko Jaurlaritzaren administrazio-sailkapena duten etxebizitzak guztira
</t>
  </si>
  <si>
    <t>VIVIENDAS PROTEGIDAS INICIADAS SEGÚN AÑO POR TERRITORIOS HISTÓRICOS. 2000-2009</t>
  </si>
  <si>
    <t>ETXEBIZITZA BABESTU HASIAK, URTEKA ETA LURRALDEKA. 2000-2009</t>
  </si>
  <si>
    <t>EKIMEN PUBLIKOKO ETXEBIZITZA BABESTU HASIAK, URTEKA ETA LURRALDEKA. 2000-2009</t>
  </si>
  <si>
    <t>VIVIENDAS PROTEGIDAS INICIADAS DE INICIATIVA PÚBLICA SEGÚN AÑO POR TT HH. 2000-2009</t>
  </si>
  <si>
    <t>ALOKAIRUAN HASITAKO ETXEBIZITZAK, URTEKA ETA LURRALDEKA. 2000-2009</t>
  </si>
  <si>
    <t>VIVIENDAS INICIADAS EN ALQUILER SEGÚN AÑO POR TERRITORIOS HISTÓRICOS. 2000-2009</t>
  </si>
  <si>
    <t>ETXEBIZITZA BABESTU HASIAK, URTEKA ETA EREMU FUNTZIONALAREN ARABERA. 2000-2009</t>
  </si>
  <si>
    <t>VIVIENDAS PROTEGIDAS INICIADAS SEGÚN AÑO POR ÁREAS FUNCIONALES. 2000-2009</t>
  </si>
  <si>
    <t>Hiru hiriburutean hasitako etxebizitzak. 2000-2009</t>
  </si>
  <si>
    <t>Viviendas iniciadas en las tres capitales. 2000-2009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</si>
</sst>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35">
    <font>
      <sz val="10"/>
      <name val="MS Sans"/>
    </font>
    <font>
      <sz val="10"/>
      <name val="MS Sans"/>
    </font>
    <font>
      <sz val="10"/>
      <color indexed="10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b/>
      <i/>
      <sz val="12"/>
      <name val="Verdana"/>
      <family val="2"/>
    </font>
    <font>
      <sz val="12"/>
      <name val="Helv"/>
    </font>
    <font>
      <sz val="10"/>
      <color indexed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164" fontId="15" fillId="0" borderId="0" applyFont="0" applyFill="0" applyBorder="0" applyAlignment="0" applyProtection="0"/>
    <xf numFmtId="0" fontId="25" fillId="3" borderId="0" applyNumberFormat="0" applyBorder="0" applyAlignment="0" applyProtection="0"/>
    <xf numFmtId="4" fontId="1" fillId="0" borderId="0" applyFont="0" applyFill="0" applyBorder="0" applyAlignment="0" applyProtection="0"/>
    <xf numFmtId="0" fontId="27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6" fillId="23" borderId="4" applyNumberFormat="0" applyFont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3" fillId="0" borderId="8" applyNumberFormat="0" applyFill="0" applyAlignment="0" applyProtection="0"/>
    <xf numFmtId="0" fontId="34" fillId="0" borderId="9" applyNumberFormat="0" applyFill="0" applyAlignment="0" applyProtection="0"/>
  </cellStyleXfs>
  <cellXfs count="13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/>
    <xf numFmtId="0" fontId="7" fillId="0" borderId="10" xfId="0" applyFont="1" applyFill="1" applyBorder="1" applyAlignment="1">
      <alignment horizontal="left" wrapText="1"/>
    </xf>
    <xf numFmtId="0" fontId="9" fillId="0" borderId="0" xfId="0" applyFont="1"/>
    <xf numFmtId="3" fontId="5" fillId="0" borderId="16" xfId="0" applyNumberFormat="1" applyFont="1" applyFill="1" applyBorder="1" applyAlignment="1"/>
    <xf numFmtId="3" fontId="5" fillId="0" borderId="18" xfId="0" applyNumberFormat="1" applyFont="1" applyFill="1" applyBorder="1" applyAlignment="1"/>
    <xf numFmtId="3" fontId="5" fillId="0" borderId="20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21" xfId="0" applyNumberFormat="1" applyFont="1" applyFill="1" applyBorder="1" applyAlignment="1"/>
    <xf numFmtId="3" fontId="5" fillId="0" borderId="22" xfId="0" applyNumberFormat="1" applyFont="1" applyFill="1" applyBorder="1" applyAlignment="1"/>
    <xf numFmtId="0" fontId="11" fillId="0" borderId="15" xfId="0" applyFont="1" applyFill="1" applyBorder="1" applyAlignment="1">
      <alignment horizontal="center" vertical="center"/>
    </xf>
    <xf numFmtId="0" fontId="5" fillId="0" borderId="0" xfId="36" applyFont="1"/>
    <xf numFmtId="0" fontId="7" fillId="0" borderId="0" xfId="36" applyFont="1"/>
    <xf numFmtId="0" fontId="8" fillId="0" borderId="0" xfId="36" applyFont="1"/>
    <xf numFmtId="0" fontId="8" fillId="0" borderId="11" xfId="36" applyFont="1" applyFill="1" applyBorder="1" applyAlignment="1">
      <alignment horizontal="left"/>
    </xf>
    <xf numFmtId="0" fontId="8" fillId="0" borderId="12" xfId="36" applyFont="1" applyFill="1" applyBorder="1" applyAlignment="1">
      <alignment horizontal="left"/>
    </xf>
    <xf numFmtId="0" fontId="7" fillId="0" borderId="13" xfId="36" applyFont="1" applyFill="1" applyBorder="1" applyAlignment="1">
      <alignment horizontal="left"/>
    </xf>
    <xf numFmtId="0" fontId="7" fillId="0" borderId="0" xfId="36" applyFont="1" applyFill="1" applyBorder="1" applyAlignment="1">
      <alignment horizontal="left"/>
    </xf>
    <xf numFmtId="0" fontId="9" fillId="0" borderId="0" xfId="36" applyFont="1"/>
    <xf numFmtId="0" fontId="7" fillId="0" borderId="10" xfId="36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3" fontId="5" fillId="0" borderId="16" xfId="36" applyNumberFormat="1" applyFont="1" applyFill="1" applyBorder="1" applyAlignment="1"/>
    <xf numFmtId="3" fontId="5" fillId="0" borderId="18" xfId="36" applyNumberFormat="1" applyFont="1" applyFill="1" applyBorder="1" applyAlignment="1"/>
    <xf numFmtId="0" fontId="8" fillId="0" borderId="0" xfId="35" applyFont="1"/>
    <xf numFmtId="0" fontId="7" fillId="0" borderId="0" xfId="35" applyFont="1"/>
    <xf numFmtId="0" fontId="8" fillId="0" borderId="11" xfId="35" applyFont="1" applyFill="1" applyBorder="1" applyAlignment="1">
      <alignment horizontal="left"/>
    </xf>
    <xf numFmtId="0" fontId="8" fillId="0" borderId="12" xfId="35" applyFont="1" applyFill="1" applyBorder="1" applyAlignment="1">
      <alignment horizontal="left"/>
    </xf>
    <xf numFmtId="0" fontId="7" fillId="0" borderId="13" xfId="35" applyFont="1" applyFill="1" applyBorder="1" applyAlignment="1">
      <alignment horizontal="center"/>
    </xf>
    <xf numFmtId="3" fontId="5" fillId="0" borderId="16" xfId="35" applyNumberFormat="1" applyFont="1" applyFill="1" applyBorder="1" applyAlignment="1"/>
    <xf numFmtId="3" fontId="5" fillId="0" borderId="18" xfId="35" applyNumberFormat="1" applyFont="1" applyFill="1" applyBorder="1" applyAlignment="1"/>
    <xf numFmtId="3" fontId="5" fillId="0" borderId="20" xfId="35" applyNumberFormat="1" applyFont="1" applyBorder="1"/>
    <xf numFmtId="0" fontId="5" fillId="0" borderId="0" xfId="35" applyFont="1"/>
    <xf numFmtId="3" fontId="5" fillId="0" borderId="21" xfId="35" applyNumberFormat="1" applyFont="1" applyFill="1" applyBorder="1" applyAlignment="1"/>
    <xf numFmtId="3" fontId="5" fillId="0" borderId="25" xfId="35" applyNumberFormat="1" applyFont="1" applyBorder="1"/>
    <xf numFmtId="3" fontId="5" fillId="0" borderId="0" xfId="35" applyNumberFormat="1" applyFont="1" applyBorder="1"/>
    <xf numFmtId="0" fontId="8" fillId="0" borderId="0" xfId="37" applyFont="1"/>
    <xf numFmtId="0" fontId="7" fillId="0" borderId="26" xfId="37" applyFont="1" applyFill="1" applyBorder="1" applyAlignment="1">
      <alignment horizontal="left"/>
    </xf>
    <xf numFmtId="0" fontId="7" fillId="0" borderId="27" xfId="37" applyFont="1" applyFill="1" applyBorder="1" applyAlignment="1">
      <alignment horizontal="left"/>
    </xf>
    <xf numFmtId="3" fontId="8" fillId="0" borderId="0" xfId="37" applyNumberFormat="1" applyFont="1"/>
    <xf numFmtId="3" fontId="12" fillId="0" borderId="19" xfId="37" applyNumberFormat="1" applyFont="1" applyFill="1" applyBorder="1" applyAlignment="1">
      <alignment horizontal="left"/>
    </xf>
    <xf numFmtId="3" fontId="12" fillId="0" borderId="13" xfId="37" applyNumberFormat="1" applyFont="1" applyFill="1" applyBorder="1" applyAlignment="1">
      <alignment horizontal="left"/>
    </xf>
    <xf numFmtId="3" fontId="7" fillId="0" borderId="0" xfId="37" applyNumberFormat="1" applyFont="1"/>
    <xf numFmtId="3" fontId="5" fillId="0" borderId="29" xfId="37" applyNumberFormat="1" applyFont="1" applyFill="1" applyBorder="1" applyAlignment="1"/>
    <xf numFmtId="3" fontId="5" fillId="0" borderId="30" xfId="37" applyNumberFormat="1" applyFont="1" applyFill="1" applyBorder="1" applyAlignment="1"/>
    <xf numFmtId="3" fontId="13" fillId="0" borderId="31" xfId="37" applyNumberFormat="1" applyFont="1" applyFill="1" applyBorder="1" applyAlignment="1"/>
    <xf numFmtId="3" fontId="8" fillId="0" borderId="34" xfId="37" applyNumberFormat="1" applyFont="1" applyFill="1" applyBorder="1" applyAlignment="1">
      <alignment horizontal="left" wrapText="1"/>
    </xf>
    <xf numFmtId="3" fontId="8" fillId="0" borderId="35" xfId="37" applyNumberFormat="1" applyFont="1" applyFill="1" applyBorder="1" applyAlignment="1">
      <alignment horizontal="left" wrapText="1"/>
    </xf>
    <xf numFmtId="3" fontId="7" fillId="24" borderId="36" xfId="37" applyNumberFormat="1" applyFont="1" applyFill="1" applyBorder="1" applyAlignment="1">
      <alignment horizontal="left"/>
    </xf>
    <xf numFmtId="3" fontId="5" fillId="24" borderId="28" xfId="37" applyNumberFormat="1" applyFont="1" applyFill="1" applyBorder="1" applyAlignment="1"/>
    <xf numFmtId="3" fontId="7" fillId="24" borderId="26" xfId="37" applyNumberFormat="1" applyFont="1" applyFill="1" applyBorder="1" applyAlignment="1">
      <alignment horizontal="left" wrapText="1"/>
    </xf>
    <xf numFmtId="0" fontId="7" fillId="0" borderId="0" xfId="35" applyFont="1" applyFill="1" applyBorder="1" applyAlignment="1">
      <alignment horizontal="center"/>
    </xf>
    <xf numFmtId="3" fontId="5" fillId="0" borderId="23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24" xfId="0" applyNumberFormat="1" applyFont="1" applyFill="1" applyBorder="1" applyAlignment="1">
      <alignment horizontal="right"/>
    </xf>
    <xf numFmtId="3" fontId="5" fillId="0" borderId="30" xfId="37" applyNumberFormat="1" applyFont="1" applyFill="1" applyBorder="1" applyAlignment="1">
      <alignment horizontal="right"/>
    </xf>
    <xf numFmtId="0" fontId="5" fillId="0" borderId="0" xfId="0" applyFont="1" applyAlignment="1"/>
    <xf numFmtId="3" fontId="5" fillId="0" borderId="16" xfId="33" applyNumberFormat="1" applyFont="1" applyFill="1" applyBorder="1" applyAlignment="1"/>
    <xf numFmtId="3" fontId="5" fillId="0" borderId="18" xfId="33" applyNumberFormat="1" applyFont="1" applyFill="1" applyBorder="1" applyAlignment="1"/>
    <xf numFmtId="3" fontId="5" fillId="0" borderId="20" xfId="33" applyNumberFormat="1" applyFont="1" applyFill="1" applyBorder="1" applyAlignment="1"/>
    <xf numFmtId="0" fontId="0" fillId="0" borderId="0" xfId="0" applyAlignment="1"/>
    <xf numFmtId="0" fontId="11" fillId="0" borderId="3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/>
    </xf>
    <xf numFmtId="0" fontId="7" fillId="0" borderId="39" xfId="36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2" fillId="0" borderId="0" xfId="0" applyFont="1" applyFill="1"/>
    <xf numFmtId="3" fontId="5" fillId="0" borderId="23" xfId="33" applyNumberFormat="1" applyFont="1" applyFill="1" applyBorder="1"/>
    <xf numFmtId="3" fontId="5" fillId="0" borderId="18" xfId="33" applyNumberFormat="1" applyFont="1" applyFill="1" applyBorder="1"/>
    <xf numFmtId="3" fontId="5" fillId="0" borderId="24" xfId="33" applyNumberFormat="1" applyFont="1" applyFill="1" applyBorder="1"/>
    <xf numFmtId="0" fontId="5" fillId="0" borderId="0" xfId="0" applyFont="1" applyFill="1" applyAlignment="1"/>
    <xf numFmtId="0" fontId="10" fillId="0" borderId="0" xfId="0" applyFont="1" applyFill="1"/>
    <xf numFmtId="0" fontId="7" fillId="0" borderId="0" xfId="0" quotePrefix="1" applyFont="1" applyFill="1"/>
    <xf numFmtId="0" fontId="7" fillId="0" borderId="0" xfId="0" quotePrefix="1" applyFont="1" applyFill="1" applyAlignment="1">
      <alignment horizontal="left"/>
    </xf>
    <xf numFmtId="0" fontId="14" fillId="0" borderId="0" xfId="0" applyFont="1" applyFill="1"/>
    <xf numFmtId="0" fontId="8" fillId="0" borderId="0" xfId="35" applyFont="1" applyFill="1"/>
    <xf numFmtId="0" fontId="8" fillId="0" borderId="0" xfId="37" applyFont="1" applyFill="1"/>
    <xf numFmtId="0" fontId="7" fillId="0" borderId="41" xfId="0" applyFont="1" applyFill="1" applyBorder="1" applyAlignment="1">
      <alignment horizontal="left"/>
    </xf>
    <xf numFmtId="0" fontId="7" fillId="0" borderId="42" xfId="0" applyFont="1" applyFill="1" applyBorder="1" applyAlignment="1">
      <alignment horizontal="left"/>
    </xf>
    <xf numFmtId="0" fontId="8" fillId="0" borderId="0" xfId="35" applyFont="1" applyFill="1" applyBorder="1" applyAlignment="1">
      <alignment horizontal="left"/>
    </xf>
    <xf numFmtId="0" fontId="8" fillId="0" borderId="17" xfId="35" applyFont="1" applyFill="1" applyBorder="1" applyAlignment="1">
      <alignment horizontal="left"/>
    </xf>
    <xf numFmtId="0" fontId="7" fillId="0" borderId="10" xfId="0" applyFont="1" applyFill="1" applyBorder="1" applyAlignment="1">
      <alignment wrapText="1"/>
    </xf>
    <xf numFmtId="0" fontId="4" fillId="0" borderId="0" xfId="0" applyFont="1" applyFill="1"/>
    <xf numFmtId="0" fontId="4" fillId="0" borderId="38" xfId="0" applyFont="1" applyFill="1" applyBorder="1"/>
    <xf numFmtId="0" fontId="16" fillId="0" borderId="0" xfId="0" applyFont="1" applyFill="1"/>
    <xf numFmtId="0" fontId="16" fillId="0" borderId="41" xfId="0" applyFont="1" applyFill="1" applyBorder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38" xfId="0" applyFont="1" applyBorder="1"/>
    <xf numFmtId="0" fontId="3" fillId="0" borderId="41" xfId="0" applyFont="1" applyFill="1" applyBorder="1" applyAlignment="1">
      <alignment horizontal="left"/>
    </xf>
    <xf numFmtId="0" fontId="16" fillId="0" borderId="0" xfId="0" applyFont="1"/>
    <xf numFmtId="0" fontId="16" fillId="0" borderId="38" xfId="0" applyFont="1" applyBorder="1"/>
    <xf numFmtId="0" fontId="3" fillId="0" borderId="38" xfId="0" applyFont="1" applyFill="1" applyBorder="1" applyAlignment="1">
      <alignment horizontal="left"/>
    </xf>
    <xf numFmtId="0" fontId="4" fillId="0" borderId="0" xfId="0" applyFont="1" applyFill="1" applyBorder="1"/>
    <xf numFmtId="0" fontId="16" fillId="0" borderId="0" xfId="0" applyFont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0" xfId="35" applyFont="1" applyAlignment="1">
      <alignment wrapText="1"/>
    </xf>
    <xf numFmtId="0" fontId="7" fillId="0" borderId="0" xfId="35" applyFont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quotePrefix="1" applyFont="1" applyFill="1"/>
    <xf numFmtId="0" fontId="13" fillId="0" borderId="0" xfId="0" applyFont="1" applyFill="1"/>
    <xf numFmtId="0" fontId="13" fillId="0" borderId="0" xfId="36" applyFont="1" applyFill="1" applyBorder="1" applyAlignment="1">
      <alignment horizontal="left"/>
    </xf>
    <xf numFmtId="3" fontId="5" fillId="0" borderId="0" xfId="0" applyNumberFormat="1" applyFont="1"/>
    <xf numFmtId="0" fontId="13" fillId="0" borderId="0" xfId="0" applyFont="1" applyFill="1" applyBorder="1" applyAlignment="1">
      <alignment vertical="center"/>
    </xf>
    <xf numFmtId="0" fontId="5" fillId="0" borderId="0" xfId="37" applyFont="1"/>
    <xf numFmtId="0" fontId="13" fillId="0" borderId="0" xfId="0" applyFont="1"/>
    <xf numFmtId="0" fontId="11" fillId="0" borderId="33" xfId="0" applyFont="1" applyFill="1" applyBorder="1" applyAlignment="1">
      <alignment horizontal="center" vertical="center"/>
    </xf>
    <xf numFmtId="0" fontId="13" fillId="0" borderId="37" xfId="0" applyFont="1" applyBorder="1"/>
    <xf numFmtId="0" fontId="7" fillId="0" borderId="37" xfId="0" applyFont="1" applyFill="1" applyBorder="1" applyAlignment="1">
      <alignment horizontal="center" vertical="justify" wrapText="1"/>
    </xf>
    <xf numFmtId="0" fontId="7" fillId="0" borderId="43" xfId="0" applyFont="1" applyFill="1" applyBorder="1" applyAlignment="1">
      <alignment horizontal="center" vertical="justify" wrapText="1"/>
    </xf>
    <xf numFmtId="0" fontId="7" fillId="0" borderId="14" xfId="0" applyFont="1" applyFill="1" applyBorder="1" applyAlignment="1">
      <alignment horizontal="left" vertical="justify" wrapText="1"/>
    </xf>
    <xf numFmtId="0" fontId="7" fillId="0" borderId="10" xfId="0" applyFont="1" applyFill="1" applyBorder="1" applyAlignment="1">
      <alignment horizontal="left" vertical="justify" wrapText="1"/>
    </xf>
    <xf numFmtId="0" fontId="7" fillId="0" borderId="14" xfId="0" applyFont="1" applyFill="1" applyBorder="1" applyAlignment="1">
      <alignment horizontal="center" vertical="justify" wrapText="1"/>
    </xf>
    <xf numFmtId="0" fontId="7" fillId="0" borderId="10" xfId="0" applyFont="1" applyFill="1" applyBorder="1" applyAlignment="1">
      <alignment horizontal="center" vertical="justify" wrapText="1"/>
    </xf>
    <xf numFmtId="0" fontId="5" fillId="0" borderId="0" xfId="0" applyFont="1" applyFill="1" applyAlignment="1">
      <alignment horizontal="left"/>
    </xf>
    <xf numFmtId="0" fontId="7" fillId="0" borderId="19" xfId="35" applyFont="1" applyFill="1" applyBorder="1" applyAlignment="1">
      <alignment horizontal="center"/>
    </xf>
    <xf numFmtId="0" fontId="7" fillId="0" borderId="13" xfId="35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3" fontId="8" fillId="0" borderId="44" xfId="37" applyNumberFormat="1" applyFont="1" applyFill="1" applyBorder="1" applyAlignment="1">
      <alignment horizontal="center" vertical="center"/>
    </xf>
    <xf numFmtId="3" fontId="8" fillId="0" borderId="29" xfId="37" applyNumberFormat="1" applyFont="1" applyFill="1" applyBorder="1" applyAlignment="1">
      <alignment horizontal="center" vertical="center"/>
    </xf>
    <xf numFmtId="3" fontId="8" fillId="0" borderId="45" xfId="37" applyNumberFormat="1" applyFont="1" applyFill="1" applyBorder="1" applyAlignment="1">
      <alignment horizontal="center" vertical="center"/>
    </xf>
    <xf numFmtId="3" fontId="8" fillId="0" borderId="44" xfId="37" applyNumberFormat="1" applyFont="1" applyFill="1" applyBorder="1" applyAlignment="1">
      <alignment horizontal="center" vertical="center" wrapText="1"/>
    </xf>
    <xf numFmtId="3" fontId="8" fillId="0" borderId="29" xfId="37" applyNumberFormat="1" applyFont="1" applyFill="1" applyBorder="1" applyAlignment="1">
      <alignment horizontal="center" vertical="center" wrapText="1"/>
    </xf>
    <xf numFmtId="3" fontId="8" fillId="0" borderId="45" xfId="37" applyNumberFormat="1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_EGI ESK hasi" xfId="35"/>
    <cellStyle name="Normal_ETXEAK0" xfId="36"/>
    <cellStyle name="Normal_Hiriburu hasi" xfId="37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A85" zoomScaleNormal="100" zoomScaleSheetLayoutView="75" workbookViewId="0">
      <selection activeCell="B94" sqref="B94"/>
    </sheetView>
  </sheetViews>
  <sheetFormatPr baseColWidth="10" defaultColWidth="12" defaultRowHeight="12.75"/>
  <cols>
    <col min="1" max="1" width="2.85546875" style="92" customWidth="1"/>
    <col min="2" max="2" width="24" style="74" customWidth="1"/>
    <col min="3" max="4" width="6.5703125" style="75" bestFit="1" customWidth="1"/>
    <col min="5" max="5" width="5.5703125" style="75" bestFit="1" customWidth="1"/>
    <col min="6" max="8" width="6.5703125" style="75" bestFit="1" customWidth="1"/>
    <col min="9" max="9" width="5.5703125" style="75" bestFit="1" customWidth="1"/>
    <col min="10" max="10" width="6.5703125" style="75" bestFit="1" customWidth="1"/>
    <col min="11" max="12" width="5.5703125" style="75" bestFit="1" customWidth="1"/>
    <col min="13" max="16384" width="12" style="92"/>
  </cols>
  <sheetData>
    <row r="1" spans="1:12">
      <c r="A1" s="73" t="s">
        <v>70</v>
      </c>
    </row>
    <row r="2" spans="1:12">
      <c r="A2" s="73" t="s">
        <v>69</v>
      </c>
    </row>
    <row r="3" spans="1:12" ht="6" customHeight="1" thickBot="1">
      <c r="B3" s="73"/>
    </row>
    <row r="4" spans="1:12" ht="27" customHeight="1">
      <c r="B4" s="11" t="s">
        <v>18</v>
      </c>
      <c r="C4" s="19">
        <v>2000</v>
      </c>
      <c r="D4" s="19">
        <v>2001</v>
      </c>
      <c r="E4" s="19">
        <v>2002</v>
      </c>
      <c r="F4" s="19">
        <v>2003</v>
      </c>
      <c r="G4" s="19">
        <v>2004</v>
      </c>
      <c r="H4" s="19">
        <v>2005</v>
      </c>
      <c r="I4" s="19">
        <v>2006</v>
      </c>
      <c r="J4" s="19">
        <v>2007</v>
      </c>
      <c r="K4" s="19">
        <v>2008</v>
      </c>
      <c r="L4" s="19">
        <v>2009</v>
      </c>
    </row>
    <row r="5" spans="1:12">
      <c r="B5" s="6" t="s">
        <v>21</v>
      </c>
      <c r="C5" s="13">
        <v>570</v>
      </c>
      <c r="D5" s="13">
        <v>292</v>
      </c>
      <c r="E5" s="13">
        <v>541</v>
      </c>
      <c r="F5" s="13">
        <v>1633</v>
      </c>
      <c r="G5" s="13">
        <v>1269</v>
      </c>
      <c r="H5" s="13">
        <v>884</v>
      </c>
      <c r="I5" s="13">
        <v>2822</v>
      </c>
      <c r="J5" s="13">
        <v>1951</v>
      </c>
      <c r="K5" s="13">
        <v>1824</v>
      </c>
      <c r="L5" s="13">
        <v>1374</v>
      </c>
    </row>
    <row r="6" spans="1:12">
      <c r="B6" s="7" t="s">
        <v>0</v>
      </c>
      <c r="C6" s="14">
        <v>134</v>
      </c>
      <c r="D6" s="14">
        <v>2575</v>
      </c>
      <c r="E6" s="14">
        <v>1563</v>
      </c>
      <c r="F6" s="14">
        <v>1121</v>
      </c>
      <c r="G6" s="14">
        <v>719</v>
      </c>
      <c r="H6" s="14">
        <v>814</v>
      </c>
      <c r="I6" s="14">
        <v>770</v>
      </c>
      <c r="J6" s="14">
        <v>1040</v>
      </c>
      <c r="K6" s="14">
        <v>740</v>
      </c>
      <c r="L6" s="14">
        <v>553</v>
      </c>
    </row>
    <row r="7" spans="1:12">
      <c r="B7" s="6" t="s">
        <v>1</v>
      </c>
      <c r="C7" s="13">
        <v>594</v>
      </c>
      <c r="D7" s="13">
        <v>600</v>
      </c>
      <c r="E7" s="13">
        <v>474</v>
      </c>
      <c r="F7" s="13">
        <v>1497</v>
      </c>
      <c r="G7" s="13">
        <v>389</v>
      </c>
      <c r="H7" s="13">
        <v>412</v>
      </c>
      <c r="I7" s="13">
        <v>556</v>
      </c>
      <c r="J7" s="13">
        <v>1216</v>
      </c>
      <c r="K7" s="13">
        <v>573</v>
      </c>
      <c r="L7" s="13">
        <v>537</v>
      </c>
    </row>
    <row r="8" spans="1:12" ht="13.5" thickBot="1">
      <c r="B8" s="8" t="s">
        <v>42</v>
      </c>
      <c r="C8" s="15">
        <f t="shared" ref="C8:K8" si="0">SUM(C5:C7)</f>
        <v>1298</v>
      </c>
      <c r="D8" s="15">
        <f t="shared" si="0"/>
        <v>3467</v>
      </c>
      <c r="E8" s="15">
        <f t="shared" si="0"/>
        <v>2578</v>
      </c>
      <c r="F8" s="15">
        <f t="shared" si="0"/>
        <v>4251</v>
      </c>
      <c r="G8" s="15">
        <f t="shared" si="0"/>
        <v>2377</v>
      </c>
      <c r="H8" s="15">
        <f t="shared" si="0"/>
        <v>2110</v>
      </c>
      <c r="I8" s="15">
        <f t="shared" si="0"/>
        <v>4148</v>
      </c>
      <c r="J8" s="15">
        <f t="shared" si="0"/>
        <v>4207</v>
      </c>
      <c r="K8" s="15">
        <f t="shared" si="0"/>
        <v>3137</v>
      </c>
      <c r="L8" s="15">
        <f t="shared" ref="L8" si="1">SUM(L5:L7)</f>
        <v>2464</v>
      </c>
    </row>
    <row r="9" spans="1:12" ht="6" customHeight="1" thickBot="1">
      <c r="B9" s="9"/>
    </row>
    <row r="10" spans="1:12" ht="27" customHeight="1">
      <c r="B10" s="11" t="s">
        <v>25</v>
      </c>
      <c r="C10" s="19">
        <v>2000</v>
      </c>
      <c r="D10" s="19">
        <v>2001</v>
      </c>
      <c r="E10" s="19">
        <v>2002</v>
      </c>
      <c r="F10" s="19">
        <v>2003</v>
      </c>
      <c r="G10" s="19">
        <v>2004</v>
      </c>
      <c r="H10" s="19">
        <v>2005</v>
      </c>
      <c r="I10" s="19">
        <v>2006</v>
      </c>
      <c r="J10" s="19">
        <v>2007</v>
      </c>
      <c r="K10" s="19">
        <v>2008</v>
      </c>
      <c r="L10" s="19">
        <v>2009</v>
      </c>
    </row>
    <row r="11" spans="1:12">
      <c r="B11" s="6" t="s">
        <v>21</v>
      </c>
      <c r="C11" s="13">
        <v>0</v>
      </c>
      <c r="D11" s="13">
        <v>18</v>
      </c>
      <c r="E11" s="13">
        <v>651</v>
      </c>
      <c r="F11" s="13">
        <v>545</v>
      </c>
      <c r="G11" s="13">
        <v>85</v>
      </c>
      <c r="H11" s="13">
        <v>773</v>
      </c>
      <c r="I11" s="13">
        <v>88</v>
      </c>
      <c r="J11" s="13">
        <v>896</v>
      </c>
      <c r="K11" s="13">
        <v>462</v>
      </c>
      <c r="L11" s="13">
        <v>90</v>
      </c>
    </row>
    <row r="12" spans="1:12">
      <c r="B12" s="7" t="s">
        <v>0</v>
      </c>
      <c r="C12" s="14">
        <v>208</v>
      </c>
      <c r="D12" s="14">
        <v>0</v>
      </c>
      <c r="E12" s="14">
        <v>220</v>
      </c>
      <c r="F12" s="14">
        <v>567</v>
      </c>
      <c r="G12" s="14">
        <v>708</v>
      </c>
      <c r="H12" s="14">
        <v>508</v>
      </c>
      <c r="I12" s="14">
        <v>276</v>
      </c>
      <c r="J12" s="14">
        <v>105</v>
      </c>
      <c r="K12" s="14">
        <v>383</v>
      </c>
      <c r="L12" s="14">
        <v>28</v>
      </c>
    </row>
    <row r="13" spans="1:12">
      <c r="B13" s="6" t="s">
        <v>1</v>
      </c>
      <c r="C13" s="13">
        <v>388</v>
      </c>
      <c r="D13" s="13">
        <v>228</v>
      </c>
      <c r="E13" s="13">
        <v>150</v>
      </c>
      <c r="F13" s="13">
        <v>308</v>
      </c>
      <c r="G13" s="13">
        <v>467</v>
      </c>
      <c r="H13" s="13">
        <v>354</v>
      </c>
      <c r="I13" s="13">
        <v>34</v>
      </c>
      <c r="J13" s="13">
        <v>94</v>
      </c>
      <c r="K13" s="13">
        <v>253</v>
      </c>
      <c r="L13" s="13">
        <v>112</v>
      </c>
    </row>
    <row r="14" spans="1:12" ht="13.5" thickBot="1">
      <c r="B14" s="8" t="s">
        <v>42</v>
      </c>
      <c r="C14" s="15">
        <f t="shared" ref="C14:K14" si="2">SUM(C11:C13)</f>
        <v>596</v>
      </c>
      <c r="D14" s="15">
        <f t="shared" si="2"/>
        <v>246</v>
      </c>
      <c r="E14" s="15">
        <f t="shared" si="2"/>
        <v>1021</v>
      </c>
      <c r="F14" s="15">
        <f t="shared" si="2"/>
        <v>1420</v>
      </c>
      <c r="G14" s="15">
        <f t="shared" si="2"/>
        <v>1260</v>
      </c>
      <c r="H14" s="15">
        <f t="shared" si="2"/>
        <v>1635</v>
      </c>
      <c r="I14" s="15">
        <f t="shared" si="2"/>
        <v>398</v>
      </c>
      <c r="J14" s="15">
        <f t="shared" si="2"/>
        <v>1095</v>
      </c>
      <c r="K14" s="15">
        <f t="shared" si="2"/>
        <v>1098</v>
      </c>
      <c r="L14" s="15">
        <f t="shared" ref="L14" si="3">SUM(L11:L13)</f>
        <v>230</v>
      </c>
    </row>
    <row r="15" spans="1:12" ht="6" customHeight="1" thickBot="1">
      <c r="B15" s="9"/>
    </row>
    <row r="16" spans="1:12" ht="27" customHeight="1">
      <c r="B16" s="11" t="s">
        <v>61</v>
      </c>
      <c r="C16" s="19">
        <v>2000</v>
      </c>
      <c r="D16" s="19">
        <v>2001</v>
      </c>
      <c r="E16" s="19">
        <v>2002</v>
      </c>
      <c r="F16" s="19">
        <v>2003</v>
      </c>
      <c r="G16" s="19">
        <v>2004</v>
      </c>
      <c r="H16" s="19">
        <v>2005</v>
      </c>
      <c r="I16" s="19">
        <v>2006</v>
      </c>
      <c r="J16" s="19">
        <v>2007</v>
      </c>
      <c r="K16" s="19">
        <v>2008</v>
      </c>
      <c r="L16" s="19">
        <v>2009</v>
      </c>
    </row>
    <row r="17" spans="1:12">
      <c r="B17" s="6" t="s">
        <v>21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>
      <c r="B18" s="7" t="s"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>
      <c r="B19" s="6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3.5" thickBot="1">
      <c r="B20" s="8" t="s">
        <v>42</v>
      </c>
      <c r="C20" s="15">
        <f t="shared" ref="C20:L20" si="4">SUM(C17:C19)</f>
        <v>0</v>
      </c>
      <c r="D20" s="15">
        <f t="shared" si="4"/>
        <v>0</v>
      </c>
      <c r="E20" s="15">
        <f t="shared" si="4"/>
        <v>0</v>
      </c>
      <c r="F20" s="15">
        <f t="shared" si="4"/>
        <v>0</v>
      </c>
      <c r="G20" s="15">
        <f t="shared" si="4"/>
        <v>0</v>
      </c>
      <c r="H20" s="15">
        <f t="shared" si="4"/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</row>
    <row r="21" spans="1:12" ht="6" customHeight="1" thickBot="1">
      <c r="A21" s="93"/>
      <c r="B21" s="70"/>
    </row>
    <row r="22" spans="1:12" ht="26.25" customHeight="1">
      <c r="A22" s="121" t="s">
        <v>37</v>
      </c>
      <c r="B22" s="122"/>
      <c r="C22" s="19">
        <v>2000</v>
      </c>
      <c r="D22" s="19">
        <v>2001</v>
      </c>
      <c r="E22" s="19">
        <v>2002</v>
      </c>
      <c r="F22" s="19">
        <v>2003</v>
      </c>
      <c r="G22" s="19">
        <v>2004</v>
      </c>
      <c r="H22" s="19">
        <v>2005</v>
      </c>
      <c r="I22" s="19">
        <v>2006</v>
      </c>
      <c r="J22" s="19">
        <v>2007</v>
      </c>
      <c r="K22" s="19">
        <v>2008</v>
      </c>
      <c r="L22" s="19">
        <v>2009</v>
      </c>
    </row>
    <row r="23" spans="1:12">
      <c r="A23" s="6" t="s">
        <v>21</v>
      </c>
      <c r="B23" s="6"/>
      <c r="C23" s="13">
        <f t="shared" ref="C23:C25" si="5">+C5+C11</f>
        <v>570</v>
      </c>
      <c r="D23" s="13">
        <f t="shared" ref="D23:E25" si="6">+D5+D11</f>
        <v>310</v>
      </c>
      <c r="E23" s="13">
        <f t="shared" si="6"/>
        <v>1192</v>
      </c>
      <c r="F23" s="13">
        <f t="shared" ref="F23:G25" si="7">+F5+F11</f>
        <v>2178</v>
      </c>
      <c r="G23" s="13">
        <f t="shared" si="7"/>
        <v>1354</v>
      </c>
      <c r="H23" s="13">
        <f t="shared" ref="H23:I25" si="8">+H5+H11</f>
        <v>1657</v>
      </c>
      <c r="I23" s="13">
        <f t="shared" si="8"/>
        <v>2910</v>
      </c>
      <c r="J23" s="13">
        <f t="shared" ref="J23:K25" si="9">+J5+J11</f>
        <v>2847</v>
      </c>
      <c r="K23" s="13">
        <f t="shared" si="9"/>
        <v>2286</v>
      </c>
      <c r="L23" s="13">
        <f t="shared" ref="L23:L26" si="10">L5+L11</f>
        <v>1464</v>
      </c>
    </row>
    <row r="24" spans="1:12">
      <c r="A24" s="7" t="s">
        <v>0</v>
      </c>
      <c r="B24" s="7"/>
      <c r="C24" s="14">
        <f t="shared" si="5"/>
        <v>342</v>
      </c>
      <c r="D24" s="14">
        <f t="shared" si="6"/>
        <v>2575</v>
      </c>
      <c r="E24" s="14">
        <f t="shared" si="6"/>
        <v>1783</v>
      </c>
      <c r="F24" s="14">
        <f t="shared" si="7"/>
        <v>1688</v>
      </c>
      <c r="G24" s="14">
        <f t="shared" si="7"/>
        <v>1427</v>
      </c>
      <c r="H24" s="14">
        <f t="shared" si="8"/>
        <v>1322</v>
      </c>
      <c r="I24" s="14">
        <f t="shared" si="8"/>
        <v>1046</v>
      </c>
      <c r="J24" s="14">
        <f t="shared" si="9"/>
        <v>1145</v>
      </c>
      <c r="K24" s="14">
        <f t="shared" si="9"/>
        <v>1123</v>
      </c>
      <c r="L24" s="14">
        <f t="shared" si="10"/>
        <v>581</v>
      </c>
    </row>
    <row r="25" spans="1:12">
      <c r="A25" s="6" t="s">
        <v>1</v>
      </c>
      <c r="B25" s="6"/>
      <c r="C25" s="13">
        <f t="shared" si="5"/>
        <v>982</v>
      </c>
      <c r="D25" s="13">
        <f t="shared" si="6"/>
        <v>828</v>
      </c>
      <c r="E25" s="13">
        <f t="shared" si="6"/>
        <v>624</v>
      </c>
      <c r="F25" s="13">
        <f t="shared" si="7"/>
        <v>1805</v>
      </c>
      <c r="G25" s="13">
        <f t="shared" si="7"/>
        <v>856</v>
      </c>
      <c r="H25" s="13">
        <f t="shared" si="8"/>
        <v>766</v>
      </c>
      <c r="I25" s="13">
        <f t="shared" si="8"/>
        <v>590</v>
      </c>
      <c r="J25" s="13">
        <f t="shared" si="9"/>
        <v>1310</v>
      </c>
      <c r="K25" s="13">
        <f t="shared" si="9"/>
        <v>826</v>
      </c>
      <c r="L25" s="13">
        <f t="shared" si="10"/>
        <v>649</v>
      </c>
    </row>
    <row r="26" spans="1:12" ht="13.5" thickBot="1">
      <c r="A26" s="8" t="s">
        <v>42</v>
      </c>
      <c r="B26" s="8"/>
      <c r="C26" s="15">
        <f t="shared" ref="C26:K26" si="11">SUM(C23:C25)</f>
        <v>1894</v>
      </c>
      <c r="D26" s="15">
        <f t="shared" si="11"/>
        <v>3713</v>
      </c>
      <c r="E26" s="15">
        <f t="shared" si="11"/>
        <v>3599</v>
      </c>
      <c r="F26" s="15">
        <f t="shared" si="11"/>
        <v>5671</v>
      </c>
      <c r="G26" s="15">
        <f t="shared" si="11"/>
        <v>3637</v>
      </c>
      <c r="H26" s="15">
        <f t="shared" si="11"/>
        <v>3745</v>
      </c>
      <c r="I26" s="15">
        <f t="shared" si="11"/>
        <v>4546</v>
      </c>
      <c r="J26" s="15">
        <f t="shared" si="11"/>
        <v>5302</v>
      </c>
      <c r="K26" s="15">
        <f t="shared" si="11"/>
        <v>4235</v>
      </c>
      <c r="L26" s="15">
        <f t="shared" si="10"/>
        <v>2694</v>
      </c>
    </row>
    <row r="27" spans="1:12" ht="6" customHeight="1" thickBot="1">
      <c r="B27" s="9"/>
    </row>
    <row r="28" spans="1:12" ht="25.5" customHeight="1">
      <c r="B28" s="11" t="s">
        <v>26</v>
      </c>
      <c r="C28" s="19">
        <v>2000</v>
      </c>
      <c r="D28" s="19">
        <v>2001</v>
      </c>
      <c r="E28" s="19">
        <v>2002</v>
      </c>
      <c r="F28" s="19">
        <v>2003</v>
      </c>
      <c r="G28" s="19">
        <v>2004</v>
      </c>
      <c r="H28" s="19">
        <v>2005</v>
      </c>
      <c r="I28" s="19">
        <v>2006</v>
      </c>
      <c r="J28" s="19">
        <v>2007</v>
      </c>
      <c r="K28" s="19">
        <v>2008</v>
      </c>
      <c r="L28" s="19">
        <v>2009</v>
      </c>
    </row>
    <row r="29" spans="1:12">
      <c r="B29" s="6" t="s">
        <v>21</v>
      </c>
      <c r="C29" s="13">
        <v>34</v>
      </c>
      <c r="D29" s="13">
        <v>106</v>
      </c>
      <c r="E29" s="13">
        <v>12</v>
      </c>
      <c r="F29" s="13"/>
      <c r="G29" s="13"/>
      <c r="H29" s="13"/>
      <c r="I29" s="17">
        <v>0</v>
      </c>
      <c r="J29" s="17">
        <v>0</v>
      </c>
      <c r="K29" s="17">
        <v>0</v>
      </c>
      <c r="L29" s="17">
        <v>0</v>
      </c>
    </row>
    <row r="30" spans="1:12">
      <c r="B30" s="7" t="s">
        <v>0</v>
      </c>
      <c r="C30" s="14">
        <v>238</v>
      </c>
      <c r="D30" s="14">
        <v>128</v>
      </c>
      <c r="E30" s="14">
        <v>395</v>
      </c>
      <c r="F30" s="14">
        <v>187</v>
      </c>
      <c r="G30" s="14">
        <v>88</v>
      </c>
      <c r="H30" s="14"/>
      <c r="I30" s="18">
        <v>230</v>
      </c>
      <c r="J30" s="18">
        <v>26</v>
      </c>
      <c r="K30" s="18"/>
      <c r="L30" s="18"/>
    </row>
    <row r="31" spans="1:12">
      <c r="B31" s="6" t="s">
        <v>1</v>
      </c>
      <c r="C31" s="13">
        <v>103</v>
      </c>
      <c r="D31" s="13">
        <v>77</v>
      </c>
      <c r="E31" s="13">
        <v>37</v>
      </c>
      <c r="F31" s="13">
        <v>58</v>
      </c>
      <c r="G31" s="13">
        <v>70</v>
      </c>
      <c r="H31" s="13">
        <v>84</v>
      </c>
      <c r="I31" s="17">
        <v>8</v>
      </c>
      <c r="J31" s="17">
        <v>108</v>
      </c>
      <c r="K31" s="17"/>
      <c r="L31" s="17"/>
    </row>
    <row r="32" spans="1:12" ht="13.5" thickBot="1">
      <c r="B32" s="8" t="s">
        <v>42</v>
      </c>
      <c r="C32" s="15">
        <f t="shared" ref="C32:K32" si="12">SUM(C29:C31)</f>
        <v>375</v>
      </c>
      <c r="D32" s="15">
        <f t="shared" si="12"/>
        <v>311</v>
      </c>
      <c r="E32" s="15">
        <f t="shared" si="12"/>
        <v>444</v>
      </c>
      <c r="F32" s="15">
        <f t="shared" si="12"/>
        <v>245</v>
      </c>
      <c r="G32" s="15">
        <f t="shared" si="12"/>
        <v>158</v>
      </c>
      <c r="H32" s="15">
        <f t="shared" si="12"/>
        <v>84</v>
      </c>
      <c r="I32" s="15">
        <f t="shared" si="12"/>
        <v>238</v>
      </c>
      <c r="J32" s="15">
        <f t="shared" si="12"/>
        <v>134</v>
      </c>
      <c r="K32" s="15">
        <f t="shared" si="12"/>
        <v>0</v>
      </c>
      <c r="L32" s="15">
        <f t="shared" ref="L32" si="13">SUM(L29:L31)</f>
        <v>0</v>
      </c>
    </row>
    <row r="33" spans="1:12" ht="6" customHeight="1" thickBot="1">
      <c r="B33" s="9"/>
    </row>
    <row r="34" spans="1:12" s="94" customFormat="1" ht="26.25" customHeight="1">
      <c r="B34" s="11" t="s">
        <v>19</v>
      </c>
      <c r="C34" s="19">
        <v>2000</v>
      </c>
      <c r="D34" s="19">
        <v>2001</v>
      </c>
      <c r="E34" s="19">
        <v>2002</v>
      </c>
      <c r="F34" s="19">
        <v>2003</v>
      </c>
      <c r="G34" s="19">
        <v>2004</v>
      </c>
      <c r="H34" s="19">
        <v>2005</v>
      </c>
      <c r="I34" s="19">
        <v>2006</v>
      </c>
      <c r="J34" s="19">
        <v>2007</v>
      </c>
      <c r="K34" s="19">
        <v>2008</v>
      </c>
      <c r="L34" s="19">
        <v>2009</v>
      </c>
    </row>
    <row r="35" spans="1:12" s="94" customFormat="1">
      <c r="B35" s="6" t="s">
        <v>21</v>
      </c>
      <c r="C35" s="13">
        <v>114</v>
      </c>
      <c r="D35" s="13">
        <v>230</v>
      </c>
      <c r="E35" s="13">
        <v>526</v>
      </c>
      <c r="F35" s="13">
        <v>377</v>
      </c>
      <c r="G35" s="13">
        <v>34</v>
      </c>
      <c r="H35" s="13">
        <v>609</v>
      </c>
      <c r="I35" s="13">
        <v>0</v>
      </c>
      <c r="J35" s="13">
        <v>456</v>
      </c>
      <c r="K35" s="13">
        <v>190</v>
      </c>
      <c r="L35" s="13">
        <v>0</v>
      </c>
    </row>
    <row r="36" spans="1:12" s="94" customFormat="1">
      <c r="B36" s="7" t="s">
        <v>0</v>
      </c>
      <c r="C36" s="14">
        <v>80</v>
      </c>
      <c r="D36" s="14"/>
      <c r="E36" s="14">
        <v>84</v>
      </c>
      <c r="F36" s="14">
        <v>72</v>
      </c>
      <c r="G36" s="14">
        <v>40</v>
      </c>
      <c r="H36" s="14">
        <v>60</v>
      </c>
      <c r="I36" s="14">
        <v>88</v>
      </c>
      <c r="J36" s="14">
        <v>0</v>
      </c>
      <c r="K36" s="14">
        <v>80</v>
      </c>
      <c r="L36" s="14">
        <v>0</v>
      </c>
    </row>
    <row r="37" spans="1:12" s="94" customFormat="1">
      <c r="B37" s="6" t="s">
        <v>1</v>
      </c>
      <c r="C37" s="13">
        <v>9</v>
      </c>
      <c r="D37" s="13">
        <v>48</v>
      </c>
      <c r="E37" s="13">
        <v>48</v>
      </c>
      <c r="F37" s="13">
        <v>115</v>
      </c>
      <c r="G37" s="13">
        <v>215</v>
      </c>
      <c r="H37" s="13">
        <v>64</v>
      </c>
      <c r="I37" s="13">
        <v>16</v>
      </c>
      <c r="J37" s="13">
        <v>0</v>
      </c>
      <c r="K37" s="13">
        <v>119</v>
      </c>
      <c r="L37" s="13">
        <v>0</v>
      </c>
    </row>
    <row r="38" spans="1:12" s="94" customFormat="1" ht="13.5" thickBot="1">
      <c r="B38" s="8" t="s">
        <v>42</v>
      </c>
      <c r="C38" s="15">
        <f t="shared" ref="C38:K38" si="14">SUM(C35:C37)</f>
        <v>203</v>
      </c>
      <c r="D38" s="15">
        <f t="shared" si="14"/>
        <v>278</v>
      </c>
      <c r="E38" s="15">
        <f t="shared" si="14"/>
        <v>658</v>
      </c>
      <c r="F38" s="15">
        <f t="shared" si="14"/>
        <v>564</v>
      </c>
      <c r="G38" s="15">
        <f t="shared" si="14"/>
        <v>289</v>
      </c>
      <c r="H38" s="15">
        <f t="shared" si="14"/>
        <v>733</v>
      </c>
      <c r="I38" s="15">
        <f t="shared" si="14"/>
        <v>104</v>
      </c>
      <c r="J38" s="15">
        <f t="shared" si="14"/>
        <v>456</v>
      </c>
      <c r="K38" s="15">
        <f t="shared" si="14"/>
        <v>389</v>
      </c>
      <c r="L38" s="15">
        <f t="shared" ref="L38" si="15">SUM(L35:L37)</f>
        <v>0</v>
      </c>
    </row>
    <row r="39" spans="1:12" ht="6" customHeight="1" thickBot="1">
      <c r="A39" s="93"/>
      <c r="B39" s="70"/>
    </row>
    <row r="40" spans="1:12" s="94" customFormat="1" ht="24.75" customHeight="1">
      <c r="A40" s="121" t="s">
        <v>27</v>
      </c>
      <c r="B40" s="122"/>
      <c r="C40" s="19">
        <v>2000</v>
      </c>
      <c r="D40" s="19">
        <v>2001</v>
      </c>
      <c r="E40" s="19">
        <v>2002</v>
      </c>
      <c r="F40" s="19">
        <v>2003</v>
      </c>
      <c r="G40" s="19">
        <v>2004</v>
      </c>
      <c r="H40" s="19">
        <v>2005</v>
      </c>
      <c r="I40" s="19">
        <v>2006</v>
      </c>
      <c r="J40" s="19">
        <v>2007</v>
      </c>
      <c r="K40" s="19">
        <v>2008</v>
      </c>
      <c r="L40" s="19">
        <v>2009</v>
      </c>
    </row>
    <row r="41" spans="1:12" s="94" customFormat="1">
      <c r="A41" s="6" t="s">
        <v>21</v>
      </c>
      <c r="B41" s="6"/>
      <c r="C41" s="13">
        <f t="shared" ref="C41:C43" si="16">+C29+C35</f>
        <v>148</v>
      </c>
      <c r="D41" s="13">
        <f t="shared" ref="D41:E43" si="17">+D29+D35</f>
        <v>336</v>
      </c>
      <c r="E41" s="13">
        <f t="shared" si="17"/>
        <v>538</v>
      </c>
      <c r="F41" s="13">
        <f t="shared" ref="F41:I43" si="18">+F29+F35</f>
        <v>377</v>
      </c>
      <c r="G41" s="13">
        <f t="shared" si="18"/>
        <v>34</v>
      </c>
      <c r="H41" s="13">
        <f t="shared" si="18"/>
        <v>609</v>
      </c>
      <c r="I41" s="13">
        <f t="shared" si="18"/>
        <v>0</v>
      </c>
      <c r="J41" s="13">
        <f t="shared" ref="J41:K43" si="19">+J29+J35</f>
        <v>456</v>
      </c>
      <c r="K41" s="13">
        <f t="shared" si="19"/>
        <v>190</v>
      </c>
      <c r="L41" s="13">
        <f t="shared" ref="L41:L44" si="20">L29+L35</f>
        <v>0</v>
      </c>
    </row>
    <row r="42" spans="1:12" s="94" customFormat="1">
      <c r="A42" s="7" t="s">
        <v>0</v>
      </c>
      <c r="B42" s="7"/>
      <c r="C42" s="14">
        <f t="shared" si="16"/>
        <v>318</v>
      </c>
      <c r="D42" s="14">
        <f t="shared" si="17"/>
        <v>128</v>
      </c>
      <c r="E42" s="14">
        <f t="shared" si="17"/>
        <v>479</v>
      </c>
      <c r="F42" s="14">
        <f t="shared" si="18"/>
        <v>259</v>
      </c>
      <c r="G42" s="14">
        <f t="shared" si="18"/>
        <v>128</v>
      </c>
      <c r="H42" s="14">
        <f t="shared" si="18"/>
        <v>60</v>
      </c>
      <c r="I42" s="14">
        <f t="shared" si="18"/>
        <v>318</v>
      </c>
      <c r="J42" s="14">
        <f t="shared" si="19"/>
        <v>26</v>
      </c>
      <c r="K42" s="14">
        <f t="shared" si="19"/>
        <v>80</v>
      </c>
      <c r="L42" s="14">
        <f t="shared" si="20"/>
        <v>0</v>
      </c>
    </row>
    <row r="43" spans="1:12" s="94" customFormat="1">
      <c r="A43" s="6" t="s">
        <v>1</v>
      </c>
      <c r="B43" s="6"/>
      <c r="C43" s="13">
        <f t="shared" si="16"/>
        <v>112</v>
      </c>
      <c r="D43" s="13">
        <f t="shared" si="17"/>
        <v>125</v>
      </c>
      <c r="E43" s="13">
        <f t="shared" si="17"/>
        <v>85</v>
      </c>
      <c r="F43" s="13">
        <f t="shared" si="18"/>
        <v>173</v>
      </c>
      <c r="G43" s="13">
        <f t="shared" si="18"/>
        <v>285</v>
      </c>
      <c r="H43" s="13">
        <f t="shared" si="18"/>
        <v>148</v>
      </c>
      <c r="I43" s="13">
        <f t="shared" si="18"/>
        <v>24</v>
      </c>
      <c r="J43" s="13">
        <f t="shared" si="19"/>
        <v>108</v>
      </c>
      <c r="K43" s="13">
        <f t="shared" si="19"/>
        <v>119</v>
      </c>
      <c r="L43" s="13">
        <f t="shared" si="20"/>
        <v>0</v>
      </c>
    </row>
    <row r="44" spans="1:12" s="94" customFormat="1" ht="13.5" thickBot="1">
      <c r="A44" s="8" t="s">
        <v>42</v>
      </c>
      <c r="B44" s="8"/>
      <c r="C44" s="15">
        <f t="shared" ref="C44:K44" si="21">SUM(C41:C43)</f>
        <v>578</v>
      </c>
      <c r="D44" s="15">
        <f t="shared" si="21"/>
        <v>589</v>
      </c>
      <c r="E44" s="15">
        <f t="shared" si="21"/>
        <v>1102</v>
      </c>
      <c r="F44" s="15">
        <f t="shared" si="21"/>
        <v>809</v>
      </c>
      <c r="G44" s="15">
        <f t="shared" si="21"/>
        <v>447</v>
      </c>
      <c r="H44" s="15">
        <f t="shared" si="21"/>
        <v>817</v>
      </c>
      <c r="I44" s="15">
        <f t="shared" si="21"/>
        <v>342</v>
      </c>
      <c r="J44" s="15">
        <f t="shared" si="21"/>
        <v>590</v>
      </c>
      <c r="K44" s="15">
        <f t="shared" si="21"/>
        <v>389</v>
      </c>
      <c r="L44" s="15">
        <f t="shared" si="20"/>
        <v>0</v>
      </c>
    </row>
    <row r="45" spans="1:12" ht="6" customHeight="1" thickBot="1">
      <c r="B45" s="9"/>
    </row>
    <row r="46" spans="1:12" s="94" customFormat="1" ht="26.25" customHeight="1">
      <c r="B46" s="11" t="s">
        <v>48</v>
      </c>
      <c r="C46" s="19">
        <v>2000</v>
      </c>
      <c r="D46" s="19">
        <v>2001</v>
      </c>
      <c r="E46" s="19">
        <v>2002</v>
      </c>
      <c r="F46" s="19">
        <v>2003</v>
      </c>
      <c r="G46" s="19">
        <v>2004</v>
      </c>
      <c r="H46" s="19">
        <v>2005</v>
      </c>
      <c r="I46" s="19">
        <v>2006</v>
      </c>
      <c r="J46" s="19">
        <v>2007</v>
      </c>
      <c r="K46" s="19">
        <v>2008</v>
      </c>
      <c r="L46" s="19">
        <v>2009</v>
      </c>
    </row>
    <row r="47" spans="1:12" s="94" customFormat="1">
      <c r="B47" s="6" t="s">
        <v>21</v>
      </c>
      <c r="C47" s="13"/>
      <c r="D47" s="13"/>
      <c r="E47" s="13"/>
      <c r="F47" s="13"/>
      <c r="G47" s="13"/>
      <c r="H47" s="13"/>
      <c r="I47" s="13"/>
      <c r="J47" s="13"/>
      <c r="K47" s="13"/>
      <c r="L47" s="13">
        <v>0</v>
      </c>
    </row>
    <row r="48" spans="1:12" s="94" customFormat="1">
      <c r="B48" s="7" t="s">
        <v>0</v>
      </c>
      <c r="C48" s="14"/>
      <c r="D48" s="14"/>
      <c r="E48" s="14"/>
      <c r="F48" s="14"/>
      <c r="G48" s="14"/>
      <c r="H48" s="14"/>
      <c r="I48" s="14"/>
      <c r="J48" s="14"/>
      <c r="K48" s="14"/>
      <c r="L48" s="14">
        <v>0</v>
      </c>
    </row>
    <row r="49" spans="1:12" s="94" customFormat="1">
      <c r="B49" s="6" t="s">
        <v>1</v>
      </c>
      <c r="C49" s="13"/>
      <c r="D49" s="13"/>
      <c r="E49" s="13"/>
      <c r="F49" s="13"/>
      <c r="G49" s="13"/>
      <c r="H49" s="13"/>
      <c r="I49" s="13"/>
      <c r="J49" s="13"/>
      <c r="K49" s="13"/>
      <c r="L49" s="13">
        <v>13</v>
      </c>
    </row>
    <row r="50" spans="1:12" s="94" customFormat="1" ht="13.5" thickBot="1">
      <c r="B50" s="8" t="s">
        <v>42</v>
      </c>
      <c r="C50" s="15">
        <f t="shared" ref="C50:L50" si="22">SUM(C47:C49)</f>
        <v>0</v>
      </c>
      <c r="D50" s="15">
        <f t="shared" si="22"/>
        <v>0</v>
      </c>
      <c r="E50" s="15">
        <f t="shared" si="22"/>
        <v>0</v>
      </c>
      <c r="F50" s="15">
        <f t="shared" si="22"/>
        <v>0</v>
      </c>
      <c r="G50" s="15">
        <f t="shared" si="22"/>
        <v>0</v>
      </c>
      <c r="H50" s="15">
        <f t="shared" si="22"/>
        <v>0</v>
      </c>
      <c r="I50" s="15">
        <f t="shared" si="22"/>
        <v>0</v>
      </c>
      <c r="J50" s="15">
        <f t="shared" si="22"/>
        <v>0</v>
      </c>
      <c r="K50" s="15">
        <f t="shared" si="22"/>
        <v>0</v>
      </c>
      <c r="L50" s="15">
        <f t="shared" si="22"/>
        <v>13</v>
      </c>
    </row>
    <row r="51" spans="1:12" s="94" customFormat="1" ht="6" customHeight="1" thickBot="1">
      <c r="A51" s="95"/>
      <c r="B51" s="87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s="94" customFormat="1" ht="48" customHeight="1">
      <c r="A52" s="123" t="s">
        <v>49</v>
      </c>
      <c r="B52" s="124"/>
      <c r="C52" s="19">
        <v>2000</v>
      </c>
      <c r="D52" s="19">
        <v>2001</v>
      </c>
      <c r="E52" s="19">
        <v>2002</v>
      </c>
      <c r="F52" s="19">
        <v>2003</v>
      </c>
      <c r="G52" s="19">
        <v>2004</v>
      </c>
      <c r="H52" s="19">
        <v>2005</v>
      </c>
      <c r="I52" s="19">
        <v>2006</v>
      </c>
      <c r="J52" s="19">
        <v>2007</v>
      </c>
      <c r="K52" s="19">
        <v>2008</v>
      </c>
      <c r="L52" s="19">
        <v>2009</v>
      </c>
    </row>
    <row r="53" spans="1:12" s="94" customFormat="1">
      <c r="A53" s="6" t="s">
        <v>21</v>
      </c>
      <c r="B53" s="6"/>
      <c r="C53" s="13">
        <f t="shared" ref="C53:H55" si="23">C23+C41+C47</f>
        <v>718</v>
      </c>
      <c r="D53" s="13">
        <f t="shared" si="23"/>
        <v>646</v>
      </c>
      <c r="E53" s="13">
        <f t="shared" si="23"/>
        <v>1730</v>
      </c>
      <c r="F53" s="13">
        <f t="shared" si="23"/>
        <v>2555</v>
      </c>
      <c r="G53" s="13">
        <f t="shared" si="23"/>
        <v>1388</v>
      </c>
      <c r="H53" s="13">
        <f t="shared" si="23"/>
        <v>2266</v>
      </c>
      <c r="I53" s="13">
        <f t="shared" ref="I53:L53" si="24">I23+I41+I47</f>
        <v>2910</v>
      </c>
      <c r="J53" s="13">
        <f t="shared" si="24"/>
        <v>3303</v>
      </c>
      <c r="K53" s="13">
        <f t="shared" si="24"/>
        <v>2476</v>
      </c>
      <c r="L53" s="13">
        <f t="shared" si="24"/>
        <v>1464</v>
      </c>
    </row>
    <row r="54" spans="1:12" s="94" customFormat="1">
      <c r="A54" s="7" t="s">
        <v>0</v>
      </c>
      <c r="B54" s="7"/>
      <c r="C54" s="13">
        <f t="shared" si="23"/>
        <v>660</v>
      </c>
      <c r="D54" s="13">
        <f t="shared" si="23"/>
        <v>2703</v>
      </c>
      <c r="E54" s="13">
        <f t="shared" si="23"/>
        <v>2262</v>
      </c>
      <c r="F54" s="13">
        <f t="shared" si="23"/>
        <v>1947</v>
      </c>
      <c r="G54" s="13">
        <f t="shared" si="23"/>
        <v>1555</v>
      </c>
      <c r="H54" s="13">
        <f t="shared" si="23"/>
        <v>1382</v>
      </c>
      <c r="I54" s="13">
        <f t="shared" ref="I54:L54" si="25">I24+I42+I48</f>
        <v>1364</v>
      </c>
      <c r="J54" s="13">
        <f t="shared" si="25"/>
        <v>1171</v>
      </c>
      <c r="K54" s="13">
        <f t="shared" si="25"/>
        <v>1203</v>
      </c>
      <c r="L54" s="13">
        <f t="shared" si="25"/>
        <v>581</v>
      </c>
    </row>
    <row r="55" spans="1:12" s="94" customFormat="1">
      <c r="A55" s="6" t="s">
        <v>1</v>
      </c>
      <c r="B55" s="6"/>
      <c r="C55" s="13">
        <f t="shared" si="23"/>
        <v>1094</v>
      </c>
      <c r="D55" s="13">
        <f t="shared" si="23"/>
        <v>953</v>
      </c>
      <c r="E55" s="13">
        <f t="shared" si="23"/>
        <v>709</v>
      </c>
      <c r="F55" s="13">
        <f t="shared" si="23"/>
        <v>1978</v>
      </c>
      <c r="G55" s="13">
        <f t="shared" si="23"/>
        <v>1141</v>
      </c>
      <c r="H55" s="13">
        <f t="shared" si="23"/>
        <v>914</v>
      </c>
      <c r="I55" s="13">
        <f t="shared" ref="I55:L55" si="26">I25+I43+I49</f>
        <v>614</v>
      </c>
      <c r="J55" s="13">
        <f t="shared" si="26"/>
        <v>1418</v>
      </c>
      <c r="K55" s="13">
        <f t="shared" si="26"/>
        <v>945</v>
      </c>
      <c r="L55" s="13">
        <f t="shared" si="26"/>
        <v>662</v>
      </c>
    </row>
    <row r="56" spans="1:12" s="94" customFormat="1" ht="13.5" thickBot="1">
      <c r="A56" s="8" t="s">
        <v>42</v>
      </c>
      <c r="B56" s="8"/>
      <c r="C56" s="15">
        <f t="shared" ref="C56:H56" si="27">SUM(C53:C55)</f>
        <v>2472</v>
      </c>
      <c r="D56" s="15">
        <f t="shared" si="27"/>
        <v>4302</v>
      </c>
      <c r="E56" s="15">
        <f t="shared" si="27"/>
        <v>4701</v>
      </c>
      <c r="F56" s="15">
        <f t="shared" si="27"/>
        <v>6480</v>
      </c>
      <c r="G56" s="15">
        <f t="shared" si="27"/>
        <v>4084</v>
      </c>
      <c r="H56" s="15">
        <f t="shared" si="27"/>
        <v>4562</v>
      </c>
      <c r="I56" s="15">
        <f t="shared" ref="I56:L56" si="28">I26+I44+I50</f>
        <v>4888</v>
      </c>
      <c r="J56" s="15">
        <f t="shared" si="28"/>
        <v>5892</v>
      </c>
      <c r="K56" s="15">
        <f t="shared" si="28"/>
        <v>4624</v>
      </c>
      <c r="L56" s="15">
        <f t="shared" si="28"/>
        <v>2707</v>
      </c>
    </row>
    <row r="58" spans="1:12">
      <c r="A58" s="4" t="s">
        <v>54</v>
      </c>
    </row>
    <row r="59" spans="1:12">
      <c r="A59" s="73" t="s">
        <v>55</v>
      </c>
    </row>
    <row r="60" spans="1:12">
      <c r="A60" s="73" t="s">
        <v>53</v>
      </c>
    </row>
    <row r="61" spans="1:12">
      <c r="A61" s="73" t="s">
        <v>52</v>
      </c>
    </row>
    <row r="62" spans="1:12" ht="13.5" thickBot="1">
      <c r="B62" s="92"/>
    </row>
    <row r="63" spans="1:12" s="94" customFormat="1" ht="26.25" customHeight="1">
      <c r="B63" s="11" t="s">
        <v>24</v>
      </c>
      <c r="C63" s="19">
        <v>2000</v>
      </c>
      <c r="D63" s="19">
        <v>2001</v>
      </c>
      <c r="E63" s="19">
        <v>2002</v>
      </c>
      <c r="F63" s="19">
        <v>2003</v>
      </c>
      <c r="G63" s="19">
        <v>2004</v>
      </c>
      <c r="H63" s="19">
        <v>2005</v>
      </c>
      <c r="I63" s="19">
        <v>2006</v>
      </c>
      <c r="J63" s="19">
        <v>2007</v>
      </c>
      <c r="K63" s="19">
        <v>2008</v>
      </c>
      <c r="L63" s="19">
        <v>2009</v>
      </c>
    </row>
    <row r="64" spans="1:12" s="94" customFormat="1">
      <c r="B64" s="6" t="s">
        <v>21</v>
      </c>
      <c r="C64" s="13"/>
      <c r="D64" s="13"/>
      <c r="E64" s="13"/>
      <c r="F64" s="13"/>
      <c r="G64" s="13"/>
      <c r="H64" s="13"/>
      <c r="I64" s="13">
        <v>0</v>
      </c>
      <c r="J64" s="13">
        <v>123</v>
      </c>
      <c r="K64" s="13">
        <v>0</v>
      </c>
      <c r="L64" s="13">
        <v>0</v>
      </c>
    </row>
    <row r="65" spans="1:12" s="94" customFormat="1">
      <c r="B65" s="7" t="s">
        <v>0</v>
      </c>
      <c r="C65" s="14"/>
      <c r="D65" s="14"/>
      <c r="E65" s="14"/>
      <c r="F65" s="14"/>
      <c r="G65" s="14"/>
      <c r="H65" s="14"/>
      <c r="I65" s="14">
        <v>0</v>
      </c>
      <c r="J65" s="14">
        <v>24</v>
      </c>
      <c r="K65" s="14">
        <v>32</v>
      </c>
      <c r="L65" s="14">
        <v>0</v>
      </c>
    </row>
    <row r="66" spans="1:12" s="94" customFormat="1">
      <c r="B66" s="6" t="s">
        <v>1</v>
      </c>
      <c r="C66" s="13"/>
      <c r="D66" s="13"/>
      <c r="E66" s="13"/>
      <c r="F66" s="13"/>
      <c r="G66" s="13"/>
      <c r="H66" s="13"/>
      <c r="I66" s="13">
        <v>125</v>
      </c>
      <c r="J66" s="13">
        <v>214</v>
      </c>
      <c r="K66" s="13">
        <v>71</v>
      </c>
      <c r="L66" s="13">
        <v>0</v>
      </c>
    </row>
    <row r="67" spans="1:12" s="94" customFormat="1" ht="13.5" thickBot="1">
      <c r="B67" s="8" t="s">
        <v>42</v>
      </c>
      <c r="C67" s="15">
        <f t="shared" ref="C67:L67" si="29">SUM(C64:C66)</f>
        <v>0</v>
      </c>
      <c r="D67" s="15">
        <f t="shared" si="29"/>
        <v>0</v>
      </c>
      <c r="E67" s="15">
        <f t="shared" si="29"/>
        <v>0</v>
      </c>
      <c r="F67" s="15">
        <f t="shared" si="29"/>
        <v>0</v>
      </c>
      <c r="G67" s="15">
        <f t="shared" si="29"/>
        <v>0</v>
      </c>
      <c r="H67" s="15">
        <f t="shared" si="29"/>
        <v>0</v>
      </c>
      <c r="I67" s="15">
        <f t="shared" si="29"/>
        <v>125</v>
      </c>
      <c r="J67" s="15">
        <f t="shared" si="29"/>
        <v>361</v>
      </c>
      <c r="K67" s="15">
        <f t="shared" si="29"/>
        <v>103</v>
      </c>
      <c r="L67" s="15">
        <f t="shared" si="29"/>
        <v>0</v>
      </c>
    </row>
    <row r="68" spans="1:12" ht="6.75" customHeight="1" thickBot="1">
      <c r="B68" s="9"/>
    </row>
    <row r="69" spans="1:12" s="94" customFormat="1" ht="45.75">
      <c r="B69" s="11" t="s">
        <v>35</v>
      </c>
      <c r="C69" s="19">
        <v>2000</v>
      </c>
      <c r="D69" s="19">
        <v>2001</v>
      </c>
      <c r="E69" s="19">
        <v>2002</v>
      </c>
      <c r="F69" s="19">
        <v>2003</v>
      </c>
      <c r="G69" s="19">
        <v>2004</v>
      </c>
      <c r="H69" s="19">
        <v>2005</v>
      </c>
      <c r="I69" s="19">
        <v>2006</v>
      </c>
      <c r="J69" s="19">
        <v>2007</v>
      </c>
      <c r="K69" s="19">
        <v>2008</v>
      </c>
      <c r="L69" s="19">
        <v>2009</v>
      </c>
    </row>
    <row r="70" spans="1:12" s="94" customFormat="1">
      <c r="B70" s="6" t="s">
        <v>21</v>
      </c>
      <c r="C70" s="13"/>
      <c r="D70" s="13"/>
      <c r="E70" s="13"/>
      <c r="F70" s="13"/>
      <c r="G70" s="13"/>
      <c r="H70" s="13"/>
      <c r="I70" s="13"/>
      <c r="J70" s="13">
        <v>12</v>
      </c>
      <c r="K70" s="13">
        <v>0</v>
      </c>
      <c r="L70" s="13">
        <v>0</v>
      </c>
    </row>
    <row r="71" spans="1:12" s="94" customFormat="1">
      <c r="B71" s="7" t="s">
        <v>0</v>
      </c>
      <c r="C71" s="14"/>
      <c r="D71" s="14"/>
      <c r="E71" s="14"/>
      <c r="F71" s="14"/>
      <c r="G71" s="14"/>
      <c r="H71" s="14"/>
      <c r="I71" s="14"/>
      <c r="J71" s="14">
        <v>31</v>
      </c>
      <c r="K71" s="14">
        <v>0</v>
      </c>
      <c r="L71" s="14">
        <v>0</v>
      </c>
    </row>
    <row r="72" spans="1:12" s="94" customFormat="1">
      <c r="B72" s="6" t="s">
        <v>1</v>
      </c>
      <c r="C72" s="13"/>
      <c r="D72" s="13"/>
      <c r="E72" s="13"/>
      <c r="F72" s="13"/>
      <c r="G72" s="13"/>
      <c r="H72" s="13"/>
      <c r="I72" s="13"/>
      <c r="J72" s="13">
        <v>57</v>
      </c>
      <c r="K72" s="13">
        <v>0</v>
      </c>
      <c r="L72" s="13">
        <v>0</v>
      </c>
    </row>
    <row r="73" spans="1:12" s="94" customFormat="1" ht="13.5" thickBot="1">
      <c r="B73" s="8" t="s">
        <v>42</v>
      </c>
      <c r="C73" s="15">
        <f t="shared" ref="C73:L73" si="30">SUM(C70:C72)</f>
        <v>0</v>
      </c>
      <c r="D73" s="15">
        <f t="shared" si="30"/>
        <v>0</v>
      </c>
      <c r="E73" s="15">
        <f t="shared" si="30"/>
        <v>0</v>
      </c>
      <c r="F73" s="15">
        <f t="shared" si="30"/>
        <v>0</v>
      </c>
      <c r="G73" s="15">
        <f t="shared" si="30"/>
        <v>0</v>
      </c>
      <c r="H73" s="15">
        <f t="shared" si="30"/>
        <v>0</v>
      </c>
      <c r="I73" s="15">
        <f t="shared" si="30"/>
        <v>0</v>
      </c>
      <c r="J73" s="15">
        <f t="shared" si="30"/>
        <v>100</v>
      </c>
      <c r="K73" s="15">
        <f t="shared" si="30"/>
        <v>0</v>
      </c>
      <c r="L73" s="15">
        <f t="shared" si="30"/>
        <v>0</v>
      </c>
    </row>
    <row r="74" spans="1:12" s="94" customFormat="1" ht="6" customHeight="1" thickBot="1">
      <c r="B74" s="9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s="94" customFormat="1" ht="57">
      <c r="B75" s="11" t="s">
        <v>36</v>
      </c>
      <c r="C75" s="19">
        <v>2000</v>
      </c>
      <c r="D75" s="19">
        <v>2001</v>
      </c>
      <c r="E75" s="19">
        <v>2002</v>
      </c>
      <c r="F75" s="19">
        <v>2003</v>
      </c>
      <c r="G75" s="19">
        <v>2004</v>
      </c>
      <c r="H75" s="19">
        <v>2005</v>
      </c>
      <c r="I75" s="19">
        <v>2006</v>
      </c>
      <c r="J75" s="19">
        <v>2007</v>
      </c>
      <c r="K75" s="19">
        <v>2008</v>
      </c>
      <c r="L75" s="19">
        <v>2009</v>
      </c>
    </row>
    <row r="76" spans="1:12" s="94" customFormat="1">
      <c r="B76" s="6" t="s">
        <v>21</v>
      </c>
      <c r="C76" s="13"/>
      <c r="D76" s="13"/>
      <c r="E76" s="13"/>
      <c r="F76" s="13"/>
      <c r="G76" s="13"/>
      <c r="H76" s="13"/>
      <c r="I76" s="13"/>
      <c r="J76" s="13">
        <v>169</v>
      </c>
      <c r="K76" s="13">
        <v>9</v>
      </c>
      <c r="L76" s="13">
        <v>0</v>
      </c>
    </row>
    <row r="77" spans="1:12" s="94" customFormat="1">
      <c r="B77" s="7" t="s">
        <v>0</v>
      </c>
      <c r="C77" s="14"/>
      <c r="D77" s="14"/>
      <c r="E77" s="14"/>
      <c r="F77" s="14"/>
      <c r="G77" s="14"/>
      <c r="H77" s="14"/>
      <c r="I77" s="14"/>
      <c r="J77" s="14">
        <v>292</v>
      </c>
      <c r="K77" s="14">
        <v>163</v>
      </c>
      <c r="L77" s="14">
        <v>99</v>
      </c>
    </row>
    <row r="78" spans="1:12" s="94" customFormat="1">
      <c r="B78" s="6" t="s">
        <v>1</v>
      </c>
      <c r="C78" s="13"/>
      <c r="D78" s="13"/>
      <c r="E78" s="13"/>
      <c r="F78" s="13"/>
      <c r="G78" s="13"/>
      <c r="H78" s="13"/>
      <c r="I78" s="13"/>
      <c r="J78" s="13">
        <v>496</v>
      </c>
      <c r="K78" s="13">
        <v>344</v>
      </c>
      <c r="L78" s="13">
        <v>30</v>
      </c>
    </row>
    <row r="79" spans="1:12" s="94" customFormat="1" ht="13.5" thickBot="1">
      <c r="B79" s="8" t="s">
        <v>42</v>
      </c>
      <c r="C79" s="15">
        <f t="shared" ref="C79:L79" si="31">SUM(C76:C78)</f>
        <v>0</v>
      </c>
      <c r="D79" s="15">
        <f t="shared" si="31"/>
        <v>0</v>
      </c>
      <c r="E79" s="15">
        <f t="shared" si="31"/>
        <v>0</v>
      </c>
      <c r="F79" s="15">
        <f t="shared" si="31"/>
        <v>0</v>
      </c>
      <c r="G79" s="15">
        <f t="shared" si="31"/>
        <v>0</v>
      </c>
      <c r="H79" s="15">
        <f t="shared" si="31"/>
        <v>0</v>
      </c>
      <c r="I79" s="15">
        <f t="shared" si="31"/>
        <v>0</v>
      </c>
      <c r="J79" s="15">
        <f t="shared" si="31"/>
        <v>957</v>
      </c>
      <c r="K79" s="15">
        <f t="shared" si="31"/>
        <v>516</v>
      </c>
      <c r="L79" s="15">
        <f t="shared" si="31"/>
        <v>129</v>
      </c>
    </row>
    <row r="80" spans="1:12" ht="6" customHeight="1" thickBot="1">
      <c r="A80" s="93"/>
      <c r="B80" s="70"/>
    </row>
    <row r="81" spans="1:12" s="94" customFormat="1" ht="90.75" customHeight="1">
      <c r="A81" s="123" t="s">
        <v>47</v>
      </c>
      <c r="B81" s="124"/>
      <c r="C81" s="19">
        <v>2000</v>
      </c>
      <c r="D81" s="19">
        <v>2001</v>
      </c>
      <c r="E81" s="19">
        <v>2002</v>
      </c>
      <c r="F81" s="19">
        <v>2003</v>
      </c>
      <c r="G81" s="19">
        <v>2004</v>
      </c>
      <c r="H81" s="19">
        <v>2005</v>
      </c>
      <c r="I81" s="19">
        <v>2006</v>
      </c>
      <c r="J81" s="19">
        <v>2007</v>
      </c>
      <c r="K81" s="19">
        <v>2008</v>
      </c>
      <c r="L81" s="19">
        <v>2009</v>
      </c>
    </row>
    <row r="82" spans="1:12" s="94" customFormat="1">
      <c r="A82" s="6" t="s">
        <v>21</v>
      </c>
      <c r="B82" s="6"/>
      <c r="C82" s="78">
        <f t="shared" ref="C82:H82" si="32">C64+C70+C76</f>
        <v>0</v>
      </c>
      <c r="D82" s="78">
        <f t="shared" si="32"/>
        <v>0</v>
      </c>
      <c r="E82" s="78">
        <f t="shared" si="32"/>
        <v>0</v>
      </c>
      <c r="F82" s="78">
        <f t="shared" si="32"/>
        <v>0</v>
      </c>
      <c r="G82" s="78">
        <f t="shared" si="32"/>
        <v>0</v>
      </c>
      <c r="H82" s="78">
        <f t="shared" si="32"/>
        <v>0</v>
      </c>
      <c r="I82" s="78">
        <f t="shared" ref="I82:L82" si="33">I64+I70+I76</f>
        <v>0</v>
      </c>
      <c r="J82" s="78">
        <f t="shared" si="33"/>
        <v>304</v>
      </c>
      <c r="K82" s="78">
        <f t="shared" si="33"/>
        <v>9</v>
      </c>
      <c r="L82" s="78">
        <f t="shared" si="33"/>
        <v>0</v>
      </c>
    </row>
    <row r="83" spans="1:12" s="94" customFormat="1">
      <c r="A83" s="7" t="s">
        <v>0</v>
      </c>
      <c r="B83" s="7"/>
      <c r="C83" s="78">
        <f t="shared" ref="C83:H83" si="34">C65+C71+C77</f>
        <v>0</v>
      </c>
      <c r="D83" s="78">
        <f t="shared" si="34"/>
        <v>0</v>
      </c>
      <c r="E83" s="78">
        <f t="shared" si="34"/>
        <v>0</v>
      </c>
      <c r="F83" s="78">
        <f t="shared" si="34"/>
        <v>0</v>
      </c>
      <c r="G83" s="78">
        <f t="shared" si="34"/>
        <v>0</v>
      </c>
      <c r="H83" s="78">
        <f t="shared" si="34"/>
        <v>0</v>
      </c>
      <c r="I83" s="78">
        <f t="shared" ref="I83:L83" si="35">I65+I71+I77</f>
        <v>0</v>
      </c>
      <c r="J83" s="78">
        <f t="shared" si="35"/>
        <v>347</v>
      </c>
      <c r="K83" s="78">
        <f t="shared" si="35"/>
        <v>195</v>
      </c>
      <c r="L83" s="78">
        <f t="shared" si="35"/>
        <v>99</v>
      </c>
    </row>
    <row r="84" spans="1:12" s="94" customFormat="1">
      <c r="A84" s="6" t="s">
        <v>1</v>
      </c>
      <c r="B84" s="6"/>
      <c r="C84" s="78">
        <f t="shared" ref="C84:H84" si="36">C66+C72+C78</f>
        <v>0</v>
      </c>
      <c r="D84" s="78">
        <f t="shared" si="36"/>
        <v>0</v>
      </c>
      <c r="E84" s="78">
        <f t="shared" si="36"/>
        <v>0</v>
      </c>
      <c r="F84" s="78">
        <f t="shared" si="36"/>
        <v>0</v>
      </c>
      <c r="G84" s="78">
        <f t="shared" si="36"/>
        <v>0</v>
      </c>
      <c r="H84" s="78">
        <f t="shared" si="36"/>
        <v>0</v>
      </c>
      <c r="I84" s="78">
        <f t="shared" ref="I84:L84" si="37">I66+I72+I78</f>
        <v>125</v>
      </c>
      <c r="J84" s="78">
        <f t="shared" si="37"/>
        <v>767</v>
      </c>
      <c r="K84" s="78">
        <f t="shared" si="37"/>
        <v>415</v>
      </c>
      <c r="L84" s="78">
        <f t="shared" si="37"/>
        <v>30</v>
      </c>
    </row>
    <row r="85" spans="1:12" s="94" customFormat="1" ht="13.5" thickBot="1">
      <c r="A85" s="8" t="s">
        <v>42</v>
      </c>
      <c r="B85" s="8"/>
      <c r="C85" s="67">
        <f t="shared" ref="C85:G85" si="38">SUM(C82:C84)</f>
        <v>0</v>
      </c>
      <c r="D85" s="67">
        <f t="shared" si="38"/>
        <v>0</v>
      </c>
      <c r="E85" s="67">
        <f t="shared" si="38"/>
        <v>0</v>
      </c>
      <c r="F85" s="67">
        <f t="shared" si="38"/>
        <v>0</v>
      </c>
      <c r="G85" s="67">
        <f t="shared" si="38"/>
        <v>0</v>
      </c>
      <c r="H85" s="67">
        <f t="shared" ref="H85:L85" si="39">SUM(H82:H84)</f>
        <v>0</v>
      </c>
      <c r="I85" s="67">
        <f t="shared" si="39"/>
        <v>125</v>
      </c>
      <c r="J85" s="67">
        <f t="shared" si="39"/>
        <v>1418</v>
      </c>
      <c r="K85" s="67">
        <f t="shared" si="39"/>
        <v>619</v>
      </c>
      <c r="L85" s="67">
        <f t="shared" si="39"/>
        <v>129</v>
      </c>
    </row>
    <row r="86" spans="1:12" ht="6" customHeight="1" thickBot="1">
      <c r="A86" s="93"/>
      <c r="B86" s="70"/>
    </row>
    <row r="87" spans="1:12" s="94" customFormat="1" ht="39.75" customHeight="1">
      <c r="A87" s="121" t="s">
        <v>34</v>
      </c>
      <c r="B87" s="122"/>
      <c r="C87" s="19">
        <v>2000</v>
      </c>
      <c r="D87" s="19">
        <v>2001</v>
      </c>
      <c r="E87" s="19">
        <v>2002</v>
      </c>
      <c r="F87" s="19">
        <v>2003</v>
      </c>
      <c r="G87" s="19">
        <v>2004</v>
      </c>
      <c r="H87" s="19">
        <v>2005</v>
      </c>
      <c r="I87" s="19">
        <v>2006</v>
      </c>
      <c r="J87" s="19">
        <v>2007</v>
      </c>
      <c r="K87" s="19">
        <v>2008</v>
      </c>
      <c r="L87" s="19">
        <v>2009</v>
      </c>
    </row>
    <row r="88" spans="1:12" s="94" customFormat="1">
      <c r="A88" s="6" t="s">
        <v>21</v>
      </c>
      <c r="B88" s="6"/>
      <c r="C88" s="65">
        <f t="shared" ref="C88:F90" si="40">+C41+C23</f>
        <v>718</v>
      </c>
      <c r="D88" s="65">
        <f t="shared" si="40"/>
        <v>646</v>
      </c>
      <c r="E88" s="65">
        <f t="shared" si="40"/>
        <v>1730</v>
      </c>
      <c r="F88" s="77">
        <f t="shared" si="40"/>
        <v>2555</v>
      </c>
      <c r="G88" s="77">
        <f t="shared" ref="G88:H90" si="41">+G41+G23</f>
        <v>1388</v>
      </c>
      <c r="H88" s="78">
        <f t="shared" si="41"/>
        <v>2266</v>
      </c>
      <c r="I88" s="78">
        <f>+I41+I23</f>
        <v>2910</v>
      </c>
      <c r="J88" s="78">
        <f>+J41+J23+J64+J70+J76</f>
        <v>3607</v>
      </c>
      <c r="K88" s="78">
        <f t="shared" ref="K88:L91" si="42">K82+K53</f>
        <v>2485</v>
      </c>
      <c r="L88" s="78">
        <f t="shared" si="42"/>
        <v>1464</v>
      </c>
    </row>
    <row r="89" spans="1:12" s="94" customFormat="1">
      <c r="A89" s="7" t="s">
        <v>0</v>
      </c>
      <c r="B89" s="7"/>
      <c r="C89" s="66">
        <f t="shared" si="40"/>
        <v>660</v>
      </c>
      <c r="D89" s="66">
        <f t="shared" si="40"/>
        <v>2703</v>
      </c>
      <c r="E89" s="66">
        <f t="shared" si="40"/>
        <v>2262</v>
      </c>
      <c r="F89" s="78">
        <f>+F42+F24</f>
        <v>1947</v>
      </c>
      <c r="G89" s="78">
        <f t="shared" si="41"/>
        <v>1555</v>
      </c>
      <c r="H89" s="78">
        <f t="shared" si="41"/>
        <v>1382</v>
      </c>
      <c r="I89" s="78">
        <f>+I42+I24</f>
        <v>1364</v>
      </c>
      <c r="J89" s="78">
        <f>+J42+J24+J65+J71+J77</f>
        <v>1518</v>
      </c>
      <c r="K89" s="78">
        <f t="shared" si="42"/>
        <v>1398</v>
      </c>
      <c r="L89" s="78">
        <f t="shared" si="42"/>
        <v>680</v>
      </c>
    </row>
    <row r="90" spans="1:12" s="94" customFormat="1">
      <c r="A90" s="6" t="s">
        <v>1</v>
      </c>
      <c r="B90" s="6"/>
      <c r="C90" s="65">
        <f t="shared" si="40"/>
        <v>1094</v>
      </c>
      <c r="D90" s="65">
        <f t="shared" si="40"/>
        <v>953</v>
      </c>
      <c r="E90" s="65">
        <f t="shared" si="40"/>
        <v>709</v>
      </c>
      <c r="F90" s="79">
        <f>+F43+F25</f>
        <v>1978</v>
      </c>
      <c r="G90" s="79">
        <f t="shared" si="41"/>
        <v>1141</v>
      </c>
      <c r="H90" s="78">
        <f t="shared" si="41"/>
        <v>914</v>
      </c>
      <c r="I90" s="78">
        <f>+I43+I25+I66</f>
        <v>739</v>
      </c>
      <c r="J90" s="78">
        <f>+J43+J25+J66+J72+J78</f>
        <v>2185</v>
      </c>
      <c r="K90" s="78">
        <f t="shared" si="42"/>
        <v>1360</v>
      </c>
      <c r="L90" s="78">
        <f t="shared" si="42"/>
        <v>692</v>
      </c>
    </row>
    <row r="91" spans="1:12" s="94" customFormat="1" ht="12.75" customHeight="1" thickBot="1">
      <c r="A91" s="8" t="s">
        <v>42</v>
      </c>
      <c r="B91" s="8"/>
      <c r="C91" s="67">
        <f t="shared" ref="C91:J91" si="43">SUM(C88:C90)</f>
        <v>2472</v>
      </c>
      <c r="D91" s="67">
        <f t="shared" si="43"/>
        <v>4302</v>
      </c>
      <c r="E91" s="67">
        <f t="shared" si="43"/>
        <v>4701</v>
      </c>
      <c r="F91" s="67">
        <f t="shared" si="43"/>
        <v>6480</v>
      </c>
      <c r="G91" s="67">
        <f t="shared" si="43"/>
        <v>4084</v>
      </c>
      <c r="H91" s="67">
        <f t="shared" si="43"/>
        <v>4562</v>
      </c>
      <c r="I91" s="67">
        <f>SUM(I88:I90)</f>
        <v>5013</v>
      </c>
      <c r="J91" s="67">
        <f t="shared" si="43"/>
        <v>7310</v>
      </c>
      <c r="K91" s="67">
        <f t="shared" si="42"/>
        <v>5243</v>
      </c>
      <c r="L91" s="67">
        <f t="shared" si="42"/>
        <v>2836</v>
      </c>
    </row>
    <row r="92" spans="1:12" s="75" customFormat="1" ht="12.75" customHeight="1"/>
    <row r="93" spans="1:12" s="75" customFormat="1" ht="12.75" customHeight="1">
      <c r="A93" s="107"/>
      <c r="B93" s="107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s="75" customFormat="1" ht="12.75" customHeight="1">
      <c r="A94" s="106"/>
      <c r="B94" s="106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s="75" customFormat="1" ht="12.75" customHeight="1">
      <c r="A95" s="80"/>
      <c r="B95" s="80"/>
      <c r="C95" s="80"/>
      <c r="D95" s="80"/>
      <c r="E95" s="80"/>
      <c r="F95" s="80"/>
      <c r="G95" s="80"/>
      <c r="H95" s="80"/>
      <c r="I95" s="80"/>
      <c r="J95" s="80"/>
    </row>
    <row r="96" spans="1:12" s="75" customFormat="1" ht="6" customHeight="1"/>
    <row r="97" spans="1:12">
      <c r="B97" s="73" t="s">
        <v>22</v>
      </c>
    </row>
    <row r="98" spans="1:12">
      <c r="B98" s="73" t="s">
        <v>2</v>
      </c>
    </row>
    <row r="99" spans="1:12" ht="6" customHeight="1" thickBot="1">
      <c r="B99" s="73"/>
    </row>
    <row r="100" spans="1:12">
      <c r="B100" s="5" t="s">
        <v>23</v>
      </c>
      <c r="C100" s="19">
        <v>2000</v>
      </c>
      <c r="D100" s="19">
        <v>2001</v>
      </c>
      <c r="E100" s="19">
        <v>2002</v>
      </c>
      <c r="F100" s="19">
        <v>2003</v>
      </c>
      <c r="G100" s="19">
        <v>2004</v>
      </c>
      <c r="H100" s="19">
        <v>2005</v>
      </c>
      <c r="I100" s="19">
        <v>2006</v>
      </c>
      <c r="J100" s="19">
        <v>2007</v>
      </c>
      <c r="K100" s="19">
        <v>2008</v>
      </c>
      <c r="L100" s="19">
        <v>2009</v>
      </c>
    </row>
    <row r="101" spans="1:12">
      <c r="B101" s="6" t="s">
        <v>21</v>
      </c>
      <c r="C101" s="65">
        <v>2581</v>
      </c>
      <c r="D101" s="65">
        <v>1630</v>
      </c>
      <c r="E101" s="65">
        <v>2107</v>
      </c>
      <c r="F101" s="77">
        <v>2793</v>
      </c>
      <c r="G101" s="77">
        <v>2046</v>
      </c>
      <c r="H101" s="78">
        <v>3185</v>
      </c>
      <c r="I101" s="78">
        <v>2954</v>
      </c>
      <c r="J101" s="78">
        <v>2567</v>
      </c>
      <c r="K101" s="77">
        <v>1006</v>
      </c>
      <c r="L101" s="77">
        <v>618</v>
      </c>
    </row>
    <row r="102" spans="1:12">
      <c r="B102" s="7" t="s">
        <v>0</v>
      </c>
      <c r="C102" s="66">
        <v>5505</v>
      </c>
      <c r="D102" s="66">
        <v>5931</v>
      </c>
      <c r="E102" s="66">
        <v>4533</v>
      </c>
      <c r="F102" s="78">
        <v>5521</v>
      </c>
      <c r="G102" s="78">
        <v>5042</v>
      </c>
      <c r="H102" s="78">
        <v>3760</v>
      </c>
      <c r="I102" s="78">
        <v>3481</v>
      </c>
      <c r="J102" s="78">
        <v>4846</v>
      </c>
      <c r="K102" s="78">
        <v>2554</v>
      </c>
      <c r="L102" s="78">
        <v>1206</v>
      </c>
    </row>
    <row r="103" spans="1:12">
      <c r="B103" s="6" t="s">
        <v>1</v>
      </c>
      <c r="C103" s="65">
        <v>4029</v>
      </c>
      <c r="D103" s="65">
        <v>3633</v>
      </c>
      <c r="E103" s="65">
        <v>3052</v>
      </c>
      <c r="F103" s="79">
        <v>5312</v>
      </c>
      <c r="G103" s="79">
        <v>4706</v>
      </c>
      <c r="H103" s="78">
        <v>5042</v>
      </c>
      <c r="I103" s="78">
        <v>3380</v>
      </c>
      <c r="J103" s="78">
        <v>3856</v>
      </c>
      <c r="K103" s="79">
        <v>2643</v>
      </c>
      <c r="L103" s="79">
        <v>2031</v>
      </c>
    </row>
    <row r="104" spans="1:12" ht="13.5" thickBot="1">
      <c r="B104" s="8" t="s">
        <v>42</v>
      </c>
      <c r="C104" s="67">
        <f t="shared" ref="C104:L104" si="44">SUM(C101:C103)</f>
        <v>12115</v>
      </c>
      <c r="D104" s="67">
        <f t="shared" si="44"/>
        <v>11194</v>
      </c>
      <c r="E104" s="67">
        <f t="shared" si="44"/>
        <v>9692</v>
      </c>
      <c r="F104" s="67">
        <f t="shared" si="44"/>
        <v>13626</v>
      </c>
      <c r="G104" s="67">
        <f t="shared" si="44"/>
        <v>11794</v>
      </c>
      <c r="H104" s="67">
        <f t="shared" si="44"/>
        <v>11987</v>
      </c>
      <c r="I104" s="67">
        <f t="shared" si="44"/>
        <v>9815</v>
      </c>
      <c r="J104" s="67">
        <f t="shared" si="44"/>
        <v>11269</v>
      </c>
      <c r="K104" s="67">
        <f t="shared" si="44"/>
        <v>6203</v>
      </c>
      <c r="L104" s="67">
        <f t="shared" si="44"/>
        <v>3855</v>
      </c>
    </row>
    <row r="105" spans="1:12">
      <c r="A105" s="75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>
      <c r="A106" s="75"/>
    </row>
    <row r="107" spans="1:12">
      <c r="A107" s="75"/>
    </row>
    <row r="108" spans="1:12">
      <c r="A108" s="75"/>
    </row>
    <row r="109" spans="1:12">
      <c r="A109" s="75"/>
    </row>
    <row r="119" spans="2:10">
      <c r="B119" s="81"/>
      <c r="C119" s="80"/>
      <c r="D119" s="111"/>
    </row>
    <row r="120" spans="2:10">
      <c r="C120" s="80"/>
      <c r="D120" s="111"/>
    </row>
    <row r="121" spans="2:10">
      <c r="C121" s="111"/>
      <c r="D121" s="111"/>
      <c r="F121" s="111"/>
      <c r="G121" s="111"/>
      <c r="J121" s="112"/>
    </row>
    <row r="122" spans="2:10">
      <c r="B122" s="82"/>
      <c r="C122" s="111"/>
      <c r="F122" s="111"/>
      <c r="G122" s="111"/>
      <c r="J122" s="112"/>
    </row>
    <row r="123" spans="2:10">
      <c r="B123" s="82"/>
      <c r="C123" s="111"/>
      <c r="F123" s="111"/>
      <c r="G123" s="111"/>
      <c r="J123" s="112"/>
    </row>
    <row r="124" spans="2:10">
      <c r="B124" s="82"/>
      <c r="C124" s="111"/>
      <c r="F124" s="111"/>
      <c r="G124" s="111"/>
      <c r="J124" s="112"/>
    </row>
    <row r="125" spans="2:10">
      <c r="B125" s="82"/>
      <c r="C125" s="111"/>
      <c r="F125" s="111"/>
      <c r="G125" s="111"/>
      <c r="J125" s="112"/>
    </row>
    <row r="126" spans="2:10">
      <c r="B126" s="82"/>
      <c r="C126" s="111"/>
      <c r="F126" s="111"/>
      <c r="G126" s="111"/>
      <c r="J126" s="112"/>
    </row>
    <row r="127" spans="2:10">
      <c r="B127" s="82"/>
      <c r="C127" s="111"/>
      <c r="F127" s="111"/>
      <c r="G127" s="111"/>
      <c r="J127" s="112"/>
    </row>
    <row r="128" spans="2:10">
      <c r="C128" s="111"/>
      <c r="D128" s="111"/>
      <c r="J128" s="112"/>
    </row>
    <row r="129" spans="2:12">
      <c r="C129" s="111"/>
      <c r="D129" s="111"/>
      <c r="J129" s="112"/>
    </row>
    <row r="130" spans="2:12">
      <c r="B130" s="82"/>
      <c r="C130" s="111"/>
      <c r="D130" s="111"/>
    </row>
    <row r="131" spans="2:12">
      <c r="B131" s="82"/>
      <c r="C131" s="111"/>
      <c r="D131" s="111"/>
    </row>
    <row r="132" spans="2:12">
      <c r="J132" s="112"/>
      <c r="K132" s="112"/>
      <c r="L132" s="112"/>
    </row>
    <row r="138" spans="2:12">
      <c r="J138" s="112"/>
    </row>
    <row r="139" spans="2:12">
      <c r="B139" s="83"/>
    </row>
    <row r="140" spans="2:12">
      <c r="B140" s="82"/>
      <c r="J140" s="112"/>
    </row>
    <row r="141" spans="2:12">
      <c r="B141" s="82"/>
    </row>
    <row r="142" spans="2:12">
      <c r="B142" s="82"/>
    </row>
    <row r="143" spans="2:12">
      <c r="B143" s="82"/>
    </row>
    <row r="144" spans="2:12" ht="15">
      <c r="B144" s="84"/>
    </row>
    <row r="146" spans="2:10">
      <c r="B146" s="81"/>
      <c r="C146" s="113"/>
    </row>
    <row r="147" spans="2:10">
      <c r="C147" s="111"/>
      <c r="D147" s="111"/>
      <c r="J147" s="112"/>
    </row>
    <row r="148" spans="2:10">
      <c r="B148" s="82"/>
      <c r="C148" s="111"/>
      <c r="D148" s="111"/>
    </row>
    <row r="150" spans="2:10">
      <c r="J150" s="112"/>
    </row>
    <row r="151" spans="2:10">
      <c r="B151" s="82"/>
    </row>
    <row r="153" spans="2:10" ht="15">
      <c r="B153" s="84"/>
    </row>
  </sheetData>
  <mergeCells count="5">
    <mergeCell ref="A22:B22"/>
    <mergeCell ref="A40:B40"/>
    <mergeCell ref="A87:B87"/>
    <mergeCell ref="A52:B52"/>
    <mergeCell ref="A81:B81"/>
  </mergeCells>
  <phoneticPr fontId="0" type="noConversion"/>
  <printOptions horizontalCentered="1"/>
  <pageMargins left="0" right="0" top="1.3779527559055118" bottom="0.78740157480314965" header="0.39370078740157483" footer="0.39370078740157483"/>
  <pageSetup paperSize="9" scale="98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3" manualBreakCount="3">
    <brk id="50" max="35" man="1"/>
    <brk id="56" max="35" man="1"/>
    <brk id="96" max="3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52" zoomScaleNormal="100" zoomScaleSheetLayoutView="75" workbookViewId="0">
      <selection activeCell="A3" sqref="A3"/>
    </sheetView>
  </sheetViews>
  <sheetFormatPr baseColWidth="10" defaultColWidth="12" defaultRowHeight="11.25"/>
  <cols>
    <col min="1" max="1" width="3.42578125" style="22" customWidth="1"/>
    <col min="2" max="2" width="32.42578125" style="22" customWidth="1"/>
    <col min="3" max="9" width="5.5703125" style="2" bestFit="1" customWidth="1"/>
    <col min="10" max="12" width="6.85546875" style="2" bestFit="1" customWidth="1"/>
    <col min="13" max="16384" width="12" style="22"/>
  </cols>
  <sheetData>
    <row r="1" spans="1:12">
      <c r="A1" s="21" t="s">
        <v>71</v>
      </c>
    </row>
    <row r="2" spans="1:12">
      <c r="A2" s="21" t="s">
        <v>72</v>
      </c>
    </row>
    <row r="3" spans="1:12">
      <c r="B3" s="21"/>
    </row>
    <row r="4" spans="1:12" ht="12" thickBot="1">
      <c r="B4" s="21" t="s">
        <v>17</v>
      </c>
    </row>
    <row r="5" spans="1:12" ht="22.5">
      <c r="B5" s="28" t="s">
        <v>29</v>
      </c>
      <c r="C5" s="19">
        <v>2000</v>
      </c>
      <c r="D5" s="19">
        <v>2001</v>
      </c>
      <c r="E5" s="19">
        <v>2002</v>
      </c>
      <c r="F5" s="19">
        <v>2003</v>
      </c>
      <c r="G5" s="19">
        <v>2004</v>
      </c>
      <c r="H5" s="19">
        <v>2005</v>
      </c>
      <c r="I5" s="19">
        <v>2006</v>
      </c>
      <c r="J5" s="19">
        <v>2007</v>
      </c>
      <c r="K5" s="19">
        <v>2008</v>
      </c>
      <c r="L5" s="19">
        <v>2009</v>
      </c>
    </row>
    <row r="6" spans="1:12">
      <c r="B6" s="6" t="s">
        <v>21</v>
      </c>
      <c r="C6" s="30"/>
      <c r="D6" s="30"/>
      <c r="E6" s="30">
        <v>631</v>
      </c>
      <c r="F6" s="13">
        <v>407</v>
      </c>
      <c r="G6" s="13">
        <v>69</v>
      </c>
      <c r="H6" s="13">
        <v>689</v>
      </c>
      <c r="I6" s="13"/>
      <c r="J6" s="13">
        <v>802</v>
      </c>
      <c r="K6" s="13">
        <v>462</v>
      </c>
      <c r="L6" s="13"/>
    </row>
    <row r="7" spans="1:12">
      <c r="B7" s="24" t="s">
        <v>0</v>
      </c>
      <c r="C7" s="31">
        <v>208</v>
      </c>
      <c r="D7" s="31"/>
      <c r="E7" s="31">
        <v>112</v>
      </c>
      <c r="F7" s="14">
        <v>243</v>
      </c>
      <c r="G7" s="14">
        <v>448</v>
      </c>
      <c r="H7" s="14">
        <v>271</v>
      </c>
      <c r="I7" s="14">
        <v>171</v>
      </c>
      <c r="J7" s="14">
        <v>20</v>
      </c>
      <c r="K7" s="14">
        <v>314</v>
      </c>
      <c r="L7" s="14"/>
    </row>
    <row r="8" spans="1:12">
      <c r="B8" s="23" t="s">
        <v>1</v>
      </c>
      <c r="C8" s="30">
        <v>285</v>
      </c>
      <c r="D8" s="30">
        <v>228</v>
      </c>
      <c r="E8" s="30">
        <v>102</v>
      </c>
      <c r="F8" s="13">
        <v>80</v>
      </c>
      <c r="G8" s="13">
        <v>455</v>
      </c>
      <c r="H8" s="13">
        <v>104</v>
      </c>
      <c r="I8" s="13"/>
      <c r="J8" s="13">
        <v>94</v>
      </c>
      <c r="K8" s="13">
        <v>253</v>
      </c>
      <c r="L8" s="13">
        <v>25</v>
      </c>
    </row>
    <row r="9" spans="1:12" ht="12" thickBot="1">
      <c r="B9" s="25" t="s">
        <v>42</v>
      </c>
      <c r="C9" s="15">
        <f>SUM(C6:C8)</f>
        <v>493</v>
      </c>
      <c r="D9" s="15">
        <f t="shared" ref="D9:L9" si="0">SUM(D6:D8)</f>
        <v>228</v>
      </c>
      <c r="E9" s="15">
        <f t="shared" si="0"/>
        <v>845</v>
      </c>
      <c r="F9" s="15">
        <f t="shared" si="0"/>
        <v>730</v>
      </c>
      <c r="G9" s="15">
        <f t="shared" si="0"/>
        <v>972</v>
      </c>
      <c r="H9" s="15">
        <f t="shared" si="0"/>
        <v>1064</v>
      </c>
      <c r="I9" s="15">
        <f t="shared" si="0"/>
        <v>171</v>
      </c>
      <c r="J9" s="15">
        <f t="shared" si="0"/>
        <v>916</v>
      </c>
      <c r="K9" s="15">
        <f t="shared" si="0"/>
        <v>1029</v>
      </c>
      <c r="L9" s="15">
        <f t="shared" si="0"/>
        <v>25</v>
      </c>
    </row>
    <row r="10" spans="1:12" ht="12" thickBot="1">
      <c r="B10" s="26"/>
      <c r="C10" s="16"/>
      <c r="D10" s="16"/>
      <c r="E10" s="16"/>
      <c r="F10" s="16"/>
      <c r="G10" s="16"/>
      <c r="H10" s="16"/>
    </row>
    <row r="11" spans="1:12" ht="22.5">
      <c r="B11" s="28" t="s">
        <v>67</v>
      </c>
      <c r="C11" s="19">
        <v>2000</v>
      </c>
      <c r="D11" s="19">
        <v>2001</v>
      </c>
      <c r="E11" s="19">
        <v>2002</v>
      </c>
      <c r="F11" s="19">
        <v>2003</v>
      </c>
      <c r="G11" s="19">
        <v>2004</v>
      </c>
      <c r="H11" s="19">
        <v>2005</v>
      </c>
      <c r="I11" s="19">
        <v>2006</v>
      </c>
      <c r="J11" s="19">
        <v>2007</v>
      </c>
      <c r="K11" s="19">
        <v>2008</v>
      </c>
      <c r="L11" s="19">
        <v>2009</v>
      </c>
    </row>
    <row r="12" spans="1:12">
      <c r="B12" s="6" t="s">
        <v>21</v>
      </c>
      <c r="C12" s="30"/>
      <c r="D12" s="30">
        <v>230</v>
      </c>
      <c r="E12" s="30">
        <v>526</v>
      </c>
      <c r="F12" s="13">
        <v>297</v>
      </c>
      <c r="G12" s="13">
        <v>34</v>
      </c>
      <c r="H12" s="13">
        <v>609</v>
      </c>
      <c r="I12" s="13"/>
      <c r="J12" s="13">
        <v>456</v>
      </c>
      <c r="K12" s="13">
        <v>190</v>
      </c>
      <c r="L12" s="13"/>
    </row>
    <row r="13" spans="1:12">
      <c r="B13" s="24" t="s">
        <v>0</v>
      </c>
      <c r="C13" s="31">
        <v>80</v>
      </c>
      <c r="D13" s="31"/>
      <c r="E13" s="31">
        <v>84</v>
      </c>
      <c r="F13" s="14">
        <v>12</v>
      </c>
      <c r="G13" s="14">
        <v>25</v>
      </c>
      <c r="H13" s="14">
        <v>20</v>
      </c>
      <c r="I13" s="14">
        <v>88</v>
      </c>
      <c r="J13" s="14"/>
      <c r="K13" s="14">
        <v>80</v>
      </c>
      <c r="L13" s="14"/>
    </row>
    <row r="14" spans="1:12">
      <c r="B14" s="23" t="s">
        <v>1</v>
      </c>
      <c r="C14" s="30"/>
      <c r="D14" s="30">
        <v>48</v>
      </c>
      <c r="E14" s="30">
        <v>24</v>
      </c>
      <c r="F14" s="13">
        <v>55</v>
      </c>
      <c r="G14" s="13">
        <v>215</v>
      </c>
      <c r="H14" s="13">
        <v>48</v>
      </c>
      <c r="I14" s="13"/>
      <c r="J14" s="13"/>
      <c r="K14" s="13">
        <v>75</v>
      </c>
      <c r="L14" s="13"/>
    </row>
    <row r="15" spans="1:12" ht="12" thickBot="1">
      <c r="B15" s="25" t="s">
        <v>42</v>
      </c>
      <c r="C15" s="15">
        <f>SUM(C12:C14)</f>
        <v>80</v>
      </c>
      <c r="D15" s="15">
        <f t="shared" ref="D15:L15" si="1">SUM(D12:D14)</f>
        <v>278</v>
      </c>
      <c r="E15" s="15">
        <f t="shared" si="1"/>
        <v>634</v>
      </c>
      <c r="F15" s="15">
        <f t="shared" si="1"/>
        <v>364</v>
      </c>
      <c r="G15" s="15">
        <f t="shared" si="1"/>
        <v>274</v>
      </c>
      <c r="H15" s="15">
        <f t="shared" si="1"/>
        <v>677</v>
      </c>
      <c r="I15" s="15">
        <f t="shared" si="1"/>
        <v>88</v>
      </c>
      <c r="J15" s="15">
        <f t="shared" si="1"/>
        <v>456</v>
      </c>
      <c r="K15" s="15">
        <f t="shared" si="1"/>
        <v>345</v>
      </c>
      <c r="L15" s="15">
        <f t="shared" si="1"/>
        <v>0</v>
      </c>
    </row>
    <row r="16" spans="1:12" ht="12" thickBot="1">
      <c r="B16" s="26"/>
      <c r="C16" s="16"/>
      <c r="D16" s="16"/>
      <c r="E16" s="16"/>
      <c r="F16" s="16"/>
      <c r="G16" s="16"/>
      <c r="H16" s="16"/>
    </row>
    <row r="17" spans="1:12" ht="24.75" customHeight="1">
      <c r="B17" s="11" t="s">
        <v>63</v>
      </c>
      <c r="C17" s="19">
        <v>2000</v>
      </c>
      <c r="D17" s="19">
        <v>2001</v>
      </c>
      <c r="E17" s="19">
        <v>2002</v>
      </c>
      <c r="F17" s="19">
        <v>2003</v>
      </c>
      <c r="G17" s="19">
        <v>2004</v>
      </c>
      <c r="H17" s="19">
        <v>2005</v>
      </c>
      <c r="I17" s="19">
        <v>2006</v>
      </c>
      <c r="J17" s="19">
        <v>2007</v>
      </c>
      <c r="K17" s="19">
        <v>2008</v>
      </c>
      <c r="L17" s="19">
        <v>2009</v>
      </c>
    </row>
    <row r="18" spans="1:12">
      <c r="B18" s="6" t="s">
        <v>21</v>
      </c>
      <c r="C18" s="30"/>
      <c r="D18" s="30"/>
      <c r="E18" s="30"/>
      <c r="F18" s="13"/>
      <c r="G18" s="13"/>
      <c r="H18" s="13"/>
      <c r="I18" s="13"/>
      <c r="J18" s="13"/>
      <c r="K18" s="13"/>
      <c r="L18" s="13">
        <v>0</v>
      </c>
    </row>
    <row r="19" spans="1:12">
      <c r="B19" s="24" t="s">
        <v>0</v>
      </c>
      <c r="C19" s="31"/>
      <c r="D19" s="31"/>
      <c r="E19" s="31"/>
      <c r="F19" s="14"/>
      <c r="G19" s="14"/>
      <c r="H19" s="14"/>
      <c r="I19" s="14"/>
      <c r="J19" s="14"/>
      <c r="K19" s="14"/>
      <c r="L19" s="14">
        <v>0</v>
      </c>
    </row>
    <row r="20" spans="1:12">
      <c r="B20" s="23" t="s">
        <v>1</v>
      </c>
      <c r="C20" s="30"/>
      <c r="D20" s="30"/>
      <c r="E20" s="30"/>
      <c r="F20" s="13"/>
      <c r="G20" s="13"/>
      <c r="H20" s="13"/>
      <c r="I20" s="13"/>
      <c r="J20" s="13"/>
      <c r="K20" s="13"/>
      <c r="L20" s="13">
        <v>13</v>
      </c>
    </row>
    <row r="21" spans="1:12" ht="12" thickBot="1">
      <c r="B21" s="25" t="s">
        <v>42</v>
      </c>
      <c r="C21" s="15">
        <f>SUM(C18:C20)</f>
        <v>0</v>
      </c>
      <c r="D21" s="15">
        <f t="shared" ref="D21:L21" si="2">SUM(D18:D20)</f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  <c r="K21" s="15">
        <f t="shared" si="2"/>
        <v>0</v>
      </c>
      <c r="L21" s="15">
        <f t="shared" si="2"/>
        <v>13</v>
      </c>
    </row>
    <row r="22" spans="1:12" ht="12" thickBot="1">
      <c r="B22" s="71"/>
      <c r="C22" s="16"/>
      <c r="D22" s="16"/>
      <c r="E22" s="16"/>
      <c r="F22" s="16"/>
      <c r="G22" s="16"/>
      <c r="H22" s="16"/>
    </row>
    <row r="23" spans="1:12" ht="22.5" customHeight="1">
      <c r="A23" s="125" t="s">
        <v>38</v>
      </c>
      <c r="B23" s="126"/>
      <c r="C23" s="19">
        <v>2000</v>
      </c>
      <c r="D23" s="19">
        <v>2001</v>
      </c>
      <c r="E23" s="19">
        <v>2002</v>
      </c>
      <c r="F23" s="19">
        <v>2003</v>
      </c>
      <c r="G23" s="19">
        <v>2004</v>
      </c>
      <c r="H23" s="19">
        <v>2005</v>
      </c>
      <c r="I23" s="19">
        <v>2006</v>
      </c>
      <c r="J23" s="19">
        <v>2007</v>
      </c>
      <c r="K23" s="19">
        <v>2008</v>
      </c>
      <c r="L23" s="19">
        <v>2009</v>
      </c>
    </row>
    <row r="24" spans="1:12">
      <c r="A24" s="6" t="s">
        <v>21</v>
      </c>
      <c r="B24" s="6"/>
      <c r="C24" s="13">
        <f t="shared" ref="C24:L26" si="3">C6+C12+C18</f>
        <v>0</v>
      </c>
      <c r="D24" s="13">
        <f t="shared" si="3"/>
        <v>230</v>
      </c>
      <c r="E24" s="13">
        <f t="shared" si="3"/>
        <v>1157</v>
      </c>
      <c r="F24" s="13">
        <f t="shared" si="3"/>
        <v>704</v>
      </c>
      <c r="G24" s="13">
        <f t="shared" si="3"/>
        <v>103</v>
      </c>
      <c r="H24" s="13">
        <f t="shared" si="3"/>
        <v>1298</v>
      </c>
      <c r="I24" s="13">
        <f t="shared" si="3"/>
        <v>0</v>
      </c>
      <c r="J24" s="13">
        <f t="shared" si="3"/>
        <v>1258</v>
      </c>
      <c r="K24" s="13">
        <f t="shared" si="3"/>
        <v>652</v>
      </c>
      <c r="L24" s="13">
        <f t="shared" si="3"/>
        <v>0</v>
      </c>
    </row>
    <row r="25" spans="1:12">
      <c r="A25" s="7" t="s">
        <v>0</v>
      </c>
      <c r="B25" s="7"/>
      <c r="C25" s="13">
        <f t="shared" si="3"/>
        <v>288</v>
      </c>
      <c r="D25" s="13">
        <f t="shared" si="3"/>
        <v>0</v>
      </c>
      <c r="E25" s="13">
        <f t="shared" si="3"/>
        <v>196</v>
      </c>
      <c r="F25" s="13">
        <f t="shared" si="3"/>
        <v>255</v>
      </c>
      <c r="G25" s="13">
        <f t="shared" si="3"/>
        <v>473</v>
      </c>
      <c r="H25" s="13">
        <f t="shared" si="3"/>
        <v>291</v>
      </c>
      <c r="I25" s="13">
        <f t="shared" si="3"/>
        <v>259</v>
      </c>
      <c r="J25" s="13">
        <f t="shared" si="3"/>
        <v>20</v>
      </c>
      <c r="K25" s="13">
        <f t="shared" si="3"/>
        <v>394</v>
      </c>
      <c r="L25" s="13">
        <f t="shared" si="3"/>
        <v>0</v>
      </c>
    </row>
    <row r="26" spans="1:12">
      <c r="A26" s="6" t="s">
        <v>1</v>
      </c>
      <c r="B26" s="6"/>
      <c r="C26" s="13">
        <f t="shared" si="3"/>
        <v>285</v>
      </c>
      <c r="D26" s="13">
        <f t="shared" si="3"/>
        <v>276</v>
      </c>
      <c r="E26" s="13">
        <f t="shared" si="3"/>
        <v>126</v>
      </c>
      <c r="F26" s="13">
        <f t="shared" si="3"/>
        <v>135</v>
      </c>
      <c r="G26" s="13">
        <f t="shared" si="3"/>
        <v>670</v>
      </c>
      <c r="H26" s="13">
        <f t="shared" si="3"/>
        <v>152</v>
      </c>
      <c r="I26" s="13">
        <f t="shared" si="3"/>
        <v>0</v>
      </c>
      <c r="J26" s="13">
        <f t="shared" si="3"/>
        <v>94</v>
      </c>
      <c r="K26" s="13">
        <f t="shared" si="3"/>
        <v>328</v>
      </c>
      <c r="L26" s="13">
        <f t="shared" si="3"/>
        <v>38</v>
      </c>
    </row>
    <row r="27" spans="1:12" ht="12" thickBot="1">
      <c r="A27" s="8" t="s">
        <v>42</v>
      </c>
      <c r="B27" s="8"/>
      <c r="C27" s="15">
        <f t="shared" ref="C27:L27" si="4">SUM(C24:C26)</f>
        <v>573</v>
      </c>
      <c r="D27" s="15">
        <f t="shared" si="4"/>
        <v>506</v>
      </c>
      <c r="E27" s="15">
        <f t="shared" si="4"/>
        <v>1479</v>
      </c>
      <c r="F27" s="15">
        <f t="shared" si="4"/>
        <v>1094</v>
      </c>
      <c r="G27" s="15">
        <f t="shared" si="4"/>
        <v>1246</v>
      </c>
      <c r="H27" s="15">
        <f t="shared" si="4"/>
        <v>1741</v>
      </c>
      <c r="I27" s="15">
        <f t="shared" si="4"/>
        <v>259</v>
      </c>
      <c r="J27" s="15">
        <f t="shared" si="4"/>
        <v>1372</v>
      </c>
      <c r="K27" s="15">
        <f t="shared" si="4"/>
        <v>1374</v>
      </c>
      <c r="L27" s="15">
        <f t="shared" si="4"/>
        <v>38</v>
      </c>
    </row>
    <row r="28" spans="1:12">
      <c r="B28" s="26"/>
      <c r="C28" s="16"/>
      <c r="D28" s="16"/>
      <c r="E28" s="16"/>
      <c r="F28" s="16"/>
      <c r="G28" s="16"/>
      <c r="H28" s="16"/>
    </row>
    <row r="29" spans="1:12" ht="12" thickBot="1">
      <c r="B29" s="26" t="s">
        <v>28</v>
      </c>
    </row>
    <row r="30" spans="1:12" s="10" customFormat="1" ht="22.5">
      <c r="B30" s="11" t="s">
        <v>25</v>
      </c>
      <c r="C30" s="19">
        <v>2000</v>
      </c>
      <c r="D30" s="19">
        <v>2001</v>
      </c>
      <c r="E30" s="19">
        <v>2002</v>
      </c>
      <c r="F30" s="19">
        <v>2003</v>
      </c>
      <c r="G30" s="19">
        <v>2004</v>
      </c>
      <c r="H30" s="19">
        <v>2005</v>
      </c>
      <c r="I30" s="19">
        <v>2006</v>
      </c>
      <c r="J30" s="19">
        <v>2007</v>
      </c>
      <c r="K30" s="19">
        <v>2008</v>
      </c>
      <c r="L30" s="19">
        <v>2009</v>
      </c>
    </row>
    <row r="31" spans="1:12" s="10" customFormat="1">
      <c r="B31" s="6" t="s">
        <v>21</v>
      </c>
      <c r="C31" s="30"/>
      <c r="D31" s="30">
        <v>18</v>
      </c>
      <c r="E31" s="30">
        <v>20</v>
      </c>
      <c r="F31" s="13">
        <v>138</v>
      </c>
      <c r="G31" s="13">
        <v>16</v>
      </c>
      <c r="H31" s="13">
        <v>84</v>
      </c>
      <c r="I31" s="13">
        <v>88</v>
      </c>
      <c r="J31" s="13">
        <v>94</v>
      </c>
      <c r="K31" s="13">
        <v>0</v>
      </c>
      <c r="L31" s="13">
        <v>90</v>
      </c>
    </row>
    <row r="32" spans="1:12" s="10" customFormat="1">
      <c r="B32" s="7" t="s">
        <v>0</v>
      </c>
      <c r="C32" s="31"/>
      <c r="D32" s="31"/>
      <c r="E32" s="31">
        <v>108</v>
      </c>
      <c r="F32" s="14">
        <v>324</v>
      </c>
      <c r="G32" s="14">
        <v>260</v>
      </c>
      <c r="H32" s="14">
        <v>237</v>
      </c>
      <c r="I32" s="14">
        <v>105</v>
      </c>
      <c r="J32" s="14">
        <v>85</v>
      </c>
      <c r="K32" s="14">
        <v>69</v>
      </c>
      <c r="L32" s="14">
        <v>28</v>
      </c>
    </row>
    <row r="33" spans="2:12" s="10" customFormat="1">
      <c r="B33" s="6" t="s">
        <v>1</v>
      </c>
      <c r="C33" s="30">
        <v>103</v>
      </c>
      <c r="D33" s="30"/>
      <c r="E33" s="30">
        <v>48</v>
      </c>
      <c r="F33" s="13">
        <v>228</v>
      </c>
      <c r="G33" s="13">
        <v>12</v>
      </c>
      <c r="H33" s="13">
        <v>250</v>
      </c>
      <c r="I33" s="13">
        <v>34</v>
      </c>
      <c r="J33" s="13">
        <v>0</v>
      </c>
      <c r="K33" s="13">
        <v>0</v>
      </c>
      <c r="L33" s="13">
        <v>87</v>
      </c>
    </row>
    <row r="34" spans="2:12" s="10" customFormat="1" ht="12" thickBot="1">
      <c r="B34" s="25" t="s">
        <v>42</v>
      </c>
      <c r="C34" s="15">
        <f>SUM(C31:C33)</f>
        <v>103</v>
      </c>
      <c r="D34" s="15">
        <f t="shared" ref="D34:L34" si="5">SUM(D31:D33)</f>
        <v>18</v>
      </c>
      <c r="E34" s="15">
        <f t="shared" si="5"/>
        <v>176</v>
      </c>
      <c r="F34" s="15">
        <f t="shared" si="5"/>
        <v>690</v>
      </c>
      <c r="G34" s="15">
        <f t="shared" si="5"/>
        <v>288</v>
      </c>
      <c r="H34" s="15">
        <f t="shared" si="5"/>
        <v>571</v>
      </c>
      <c r="I34" s="15">
        <f t="shared" si="5"/>
        <v>227</v>
      </c>
      <c r="J34" s="15">
        <f t="shared" si="5"/>
        <v>179</v>
      </c>
      <c r="K34" s="15">
        <f t="shared" si="5"/>
        <v>69</v>
      </c>
      <c r="L34" s="15">
        <f t="shared" si="5"/>
        <v>205</v>
      </c>
    </row>
    <row r="35" spans="2:12" ht="12" thickBot="1">
      <c r="B35" s="26"/>
      <c r="C35" s="16"/>
      <c r="D35" s="16"/>
      <c r="E35" s="16"/>
      <c r="F35" s="16"/>
      <c r="G35" s="16"/>
      <c r="H35" s="16"/>
    </row>
    <row r="36" spans="2:12" ht="22.5">
      <c r="B36" s="11" t="s">
        <v>61</v>
      </c>
      <c r="C36" s="19">
        <v>2000</v>
      </c>
      <c r="D36" s="19">
        <v>2001</v>
      </c>
      <c r="E36" s="19">
        <v>2002</v>
      </c>
      <c r="F36" s="19">
        <v>2003</v>
      </c>
      <c r="G36" s="19">
        <v>2004</v>
      </c>
      <c r="H36" s="19">
        <v>2005</v>
      </c>
      <c r="I36" s="19">
        <v>2006</v>
      </c>
      <c r="J36" s="19">
        <v>2007</v>
      </c>
      <c r="K36" s="19">
        <v>2008</v>
      </c>
      <c r="L36" s="19">
        <v>2009</v>
      </c>
    </row>
    <row r="37" spans="2:12">
      <c r="B37" s="6" t="s">
        <v>21</v>
      </c>
      <c r="C37" s="30"/>
      <c r="D37" s="30"/>
      <c r="E37" s="30"/>
      <c r="F37" s="13"/>
      <c r="G37" s="13"/>
      <c r="H37" s="13"/>
      <c r="I37" s="13"/>
      <c r="J37" s="13"/>
      <c r="K37" s="13"/>
      <c r="L37" s="13"/>
    </row>
    <row r="38" spans="2:12">
      <c r="B38" s="24" t="s">
        <v>0</v>
      </c>
      <c r="C38" s="31"/>
      <c r="D38" s="31"/>
      <c r="E38" s="31"/>
      <c r="F38" s="14"/>
      <c r="G38" s="14"/>
      <c r="H38" s="14"/>
      <c r="I38" s="14"/>
      <c r="J38" s="14"/>
      <c r="K38" s="14"/>
      <c r="L38" s="14"/>
    </row>
    <row r="39" spans="2:12">
      <c r="B39" s="23" t="s">
        <v>1</v>
      </c>
      <c r="C39" s="30"/>
      <c r="D39" s="30"/>
      <c r="E39" s="30"/>
      <c r="F39" s="13"/>
      <c r="G39" s="13"/>
      <c r="H39" s="13"/>
      <c r="I39" s="13"/>
      <c r="J39" s="13"/>
      <c r="K39" s="13"/>
      <c r="L39" s="13"/>
    </row>
    <row r="40" spans="2:12" ht="12" thickBot="1">
      <c r="B40" s="25" t="s">
        <v>42</v>
      </c>
      <c r="C40" s="15">
        <f t="shared" ref="C40:H40" si="6">SUM(C37:C39)</f>
        <v>0</v>
      </c>
      <c r="D40" s="15">
        <f t="shared" si="6"/>
        <v>0</v>
      </c>
      <c r="E40" s="15">
        <f t="shared" si="6"/>
        <v>0</v>
      </c>
      <c r="F40" s="15">
        <f t="shared" si="6"/>
        <v>0</v>
      </c>
      <c r="G40" s="15">
        <f t="shared" si="6"/>
        <v>0</v>
      </c>
      <c r="H40" s="15">
        <f t="shared" si="6"/>
        <v>0</v>
      </c>
      <c r="I40" s="15">
        <v>0</v>
      </c>
      <c r="J40" s="15">
        <v>0</v>
      </c>
      <c r="K40" s="15">
        <v>0</v>
      </c>
      <c r="L40" s="15">
        <f t="shared" ref="L40" si="7">SUM(L37:L39)</f>
        <v>0</v>
      </c>
    </row>
    <row r="41" spans="2:12" ht="12" thickBot="1">
      <c r="B41" s="26"/>
      <c r="C41" s="16"/>
      <c r="D41" s="16"/>
      <c r="E41" s="16"/>
      <c r="F41" s="16"/>
      <c r="G41" s="16"/>
      <c r="H41" s="16"/>
    </row>
    <row r="42" spans="2:12" ht="22.5">
      <c r="B42" s="11" t="s">
        <v>26</v>
      </c>
      <c r="C42" s="19">
        <v>2000</v>
      </c>
      <c r="D42" s="19">
        <v>2001</v>
      </c>
      <c r="E42" s="19">
        <v>2002</v>
      </c>
      <c r="F42" s="19">
        <v>2003</v>
      </c>
      <c r="G42" s="19">
        <v>2004</v>
      </c>
      <c r="H42" s="19">
        <v>2005</v>
      </c>
      <c r="I42" s="19">
        <v>2006</v>
      </c>
      <c r="J42" s="19">
        <v>2007</v>
      </c>
      <c r="K42" s="19">
        <v>2008</v>
      </c>
      <c r="L42" s="19">
        <v>2009</v>
      </c>
    </row>
    <row r="43" spans="2:12">
      <c r="B43" s="6" t="s">
        <v>21</v>
      </c>
      <c r="C43" s="30">
        <v>34</v>
      </c>
      <c r="D43" s="30">
        <v>106</v>
      </c>
      <c r="E43" s="30">
        <v>12</v>
      </c>
      <c r="F43" s="13"/>
      <c r="G43" s="13"/>
      <c r="H43" s="13"/>
      <c r="I43" s="13">
        <f>+'Viviendas Iniciadas'!I29</f>
        <v>0</v>
      </c>
      <c r="J43" s="13">
        <f>+'Viviendas Iniciadas'!J29</f>
        <v>0</v>
      </c>
      <c r="K43" s="13">
        <f>+'Viviendas Iniciadas'!K29</f>
        <v>0</v>
      </c>
      <c r="L43" s="13">
        <v>0</v>
      </c>
    </row>
    <row r="44" spans="2:12">
      <c r="B44" s="24" t="s">
        <v>0</v>
      </c>
      <c r="C44" s="31">
        <v>238</v>
      </c>
      <c r="D44" s="31">
        <v>128</v>
      </c>
      <c r="E44" s="31">
        <v>395</v>
      </c>
      <c r="F44" s="14">
        <v>187</v>
      </c>
      <c r="G44" s="14">
        <v>88</v>
      </c>
      <c r="H44" s="14"/>
      <c r="I44" s="14">
        <f>+'Viviendas Iniciadas'!I30</f>
        <v>230</v>
      </c>
      <c r="J44" s="14">
        <f>+'Viviendas Iniciadas'!J30</f>
        <v>26</v>
      </c>
      <c r="K44" s="14">
        <f>+'Viviendas Iniciadas'!K30</f>
        <v>0</v>
      </c>
      <c r="L44" s="14">
        <v>0</v>
      </c>
    </row>
    <row r="45" spans="2:12">
      <c r="B45" s="23" t="s">
        <v>1</v>
      </c>
      <c r="C45" s="30">
        <v>103</v>
      </c>
      <c r="D45" s="30">
        <v>77</v>
      </c>
      <c r="E45" s="30">
        <v>37</v>
      </c>
      <c r="F45" s="13">
        <v>58</v>
      </c>
      <c r="G45" s="13">
        <v>70</v>
      </c>
      <c r="H45" s="13">
        <v>84</v>
      </c>
      <c r="I45" s="13">
        <f>+'Viviendas Iniciadas'!I31</f>
        <v>8</v>
      </c>
      <c r="J45" s="13">
        <f>+'Viviendas Iniciadas'!J31</f>
        <v>108</v>
      </c>
      <c r="K45" s="13">
        <f>+'Viviendas Iniciadas'!K31</f>
        <v>0</v>
      </c>
      <c r="L45" s="13">
        <v>0</v>
      </c>
    </row>
    <row r="46" spans="2:12" ht="12" thickBot="1">
      <c r="B46" s="25" t="s">
        <v>42</v>
      </c>
      <c r="C46" s="15">
        <f>+'Viviendas Iniciadas'!C32</f>
        <v>375</v>
      </c>
      <c r="D46" s="15">
        <f>+'Viviendas Iniciadas'!D32</f>
        <v>311</v>
      </c>
      <c r="E46" s="15">
        <f>+'Viviendas Iniciadas'!E32</f>
        <v>444</v>
      </c>
      <c r="F46" s="15">
        <f>+'Viviendas Iniciadas'!F32</f>
        <v>245</v>
      </c>
      <c r="G46" s="15">
        <f>+'Viviendas Iniciadas'!G32</f>
        <v>158</v>
      </c>
      <c r="H46" s="15">
        <f>+'Viviendas Iniciadas'!H32</f>
        <v>84</v>
      </c>
      <c r="I46" s="15">
        <f>+'Viviendas Iniciadas'!I32</f>
        <v>238</v>
      </c>
      <c r="J46" s="15">
        <f>+'Viviendas Iniciadas'!J32</f>
        <v>134</v>
      </c>
      <c r="K46" s="15">
        <f>+'Viviendas Iniciadas'!K32</f>
        <v>0</v>
      </c>
      <c r="L46" s="15">
        <f t="shared" ref="L46" si="8">SUM(L43:L45)</f>
        <v>0</v>
      </c>
    </row>
    <row r="47" spans="2:12" ht="12" thickBot="1">
      <c r="B47" s="26"/>
      <c r="C47" s="16"/>
      <c r="D47" s="16"/>
      <c r="E47" s="16"/>
      <c r="F47" s="16"/>
      <c r="G47" s="16"/>
      <c r="H47" s="16"/>
    </row>
    <row r="48" spans="2:12" s="27" customFormat="1" ht="22.5">
      <c r="B48" s="11" t="s">
        <v>19</v>
      </c>
      <c r="C48" s="19">
        <v>2000</v>
      </c>
      <c r="D48" s="19">
        <v>2001</v>
      </c>
      <c r="E48" s="19">
        <v>2002</v>
      </c>
      <c r="F48" s="19">
        <v>2003</v>
      </c>
      <c r="G48" s="19">
        <v>2004</v>
      </c>
      <c r="H48" s="19">
        <v>2005</v>
      </c>
      <c r="I48" s="19">
        <v>2006</v>
      </c>
      <c r="J48" s="19">
        <v>2007</v>
      </c>
      <c r="K48" s="19">
        <v>2008</v>
      </c>
      <c r="L48" s="19">
        <v>2009</v>
      </c>
    </row>
    <row r="49" spans="1:12" s="27" customFormat="1">
      <c r="B49" s="6" t="s">
        <v>21</v>
      </c>
      <c r="C49" s="30">
        <v>114</v>
      </c>
      <c r="D49" s="30"/>
      <c r="E49" s="30"/>
      <c r="F49" s="13">
        <v>80</v>
      </c>
      <c r="G49" s="13"/>
      <c r="H49" s="13"/>
      <c r="I49" s="13">
        <v>0</v>
      </c>
      <c r="J49" s="13">
        <v>0</v>
      </c>
      <c r="K49" s="13">
        <v>0</v>
      </c>
      <c r="L49" s="13">
        <v>0</v>
      </c>
    </row>
    <row r="50" spans="1:12" s="27" customFormat="1">
      <c r="B50" s="24" t="s">
        <v>0</v>
      </c>
      <c r="C50" s="31"/>
      <c r="D50" s="31"/>
      <c r="E50" s="31"/>
      <c r="F50" s="14">
        <v>60</v>
      </c>
      <c r="G50" s="14">
        <v>15</v>
      </c>
      <c r="H50" s="14">
        <v>40</v>
      </c>
      <c r="I50" s="14">
        <v>0</v>
      </c>
      <c r="J50" s="14">
        <v>0</v>
      </c>
      <c r="K50" s="14">
        <v>0</v>
      </c>
      <c r="L50" s="14">
        <v>0</v>
      </c>
    </row>
    <row r="51" spans="1:12" s="27" customFormat="1">
      <c r="B51" s="23" t="s">
        <v>1</v>
      </c>
      <c r="C51" s="30">
        <v>9</v>
      </c>
      <c r="D51" s="30"/>
      <c r="E51" s="30">
        <v>24</v>
      </c>
      <c r="F51" s="13">
        <v>60</v>
      </c>
      <c r="G51" s="13"/>
      <c r="H51" s="13">
        <v>16</v>
      </c>
      <c r="I51" s="13">
        <v>16</v>
      </c>
      <c r="J51" s="13">
        <v>0</v>
      </c>
      <c r="K51" s="13">
        <v>44</v>
      </c>
      <c r="L51" s="13">
        <v>0</v>
      </c>
    </row>
    <row r="52" spans="1:12" s="27" customFormat="1" ht="12" thickBot="1">
      <c r="B52" s="25" t="s">
        <v>42</v>
      </c>
      <c r="C52" s="15">
        <f>SUM(C49:C51)</f>
        <v>123</v>
      </c>
      <c r="D52" s="15">
        <f t="shared" ref="D52:L52" si="9">SUM(D49:D51)</f>
        <v>0</v>
      </c>
      <c r="E52" s="15">
        <f t="shared" si="9"/>
        <v>24</v>
      </c>
      <c r="F52" s="15">
        <f t="shared" si="9"/>
        <v>200</v>
      </c>
      <c r="G52" s="15">
        <f t="shared" si="9"/>
        <v>15</v>
      </c>
      <c r="H52" s="15">
        <f t="shared" si="9"/>
        <v>56</v>
      </c>
      <c r="I52" s="15">
        <f t="shared" si="9"/>
        <v>16</v>
      </c>
      <c r="J52" s="15">
        <f t="shared" si="9"/>
        <v>0</v>
      </c>
      <c r="K52" s="15">
        <f t="shared" si="9"/>
        <v>44</v>
      </c>
      <c r="L52" s="15">
        <f t="shared" si="9"/>
        <v>0</v>
      </c>
    </row>
    <row r="53" spans="1:12" ht="12" thickBot="1">
      <c r="B53" s="26"/>
      <c r="C53" s="16"/>
      <c r="D53" s="16"/>
      <c r="E53" s="16"/>
      <c r="F53" s="16"/>
      <c r="G53" s="16"/>
      <c r="H53" s="16"/>
    </row>
    <row r="54" spans="1:12" s="27" customFormat="1" ht="21.75" customHeight="1">
      <c r="A54" s="125" t="s">
        <v>39</v>
      </c>
      <c r="B54" s="126"/>
      <c r="C54" s="19">
        <v>2000</v>
      </c>
      <c r="D54" s="19">
        <v>2001</v>
      </c>
      <c r="E54" s="19">
        <v>2002</v>
      </c>
      <c r="F54" s="19">
        <v>2003</v>
      </c>
      <c r="G54" s="19">
        <v>2004</v>
      </c>
      <c r="H54" s="19">
        <v>2005</v>
      </c>
      <c r="I54" s="19">
        <v>2006</v>
      </c>
      <c r="J54" s="19">
        <v>2007</v>
      </c>
      <c r="K54" s="19">
        <v>2008</v>
      </c>
      <c r="L54" s="19">
        <v>2009</v>
      </c>
    </row>
    <row r="55" spans="1:12" s="27" customFormat="1">
      <c r="A55" s="6" t="s">
        <v>21</v>
      </c>
      <c r="C55" s="13">
        <f t="shared" ref="C55:H55" si="10">C31+C37+C43+C49</f>
        <v>148</v>
      </c>
      <c r="D55" s="13">
        <f t="shared" si="10"/>
        <v>124</v>
      </c>
      <c r="E55" s="13">
        <f t="shared" si="10"/>
        <v>32</v>
      </c>
      <c r="F55" s="13">
        <f t="shared" si="10"/>
        <v>218</v>
      </c>
      <c r="G55" s="13">
        <f t="shared" si="10"/>
        <v>16</v>
      </c>
      <c r="H55" s="13">
        <f t="shared" si="10"/>
        <v>84</v>
      </c>
      <c r="I55" s="13">
        <f t="shared" ref="I55:L55" si="11">I31+I37+I43+I49</f>
        <v>88</v>
      </c>
      <c r="J55" s="13">
        <f t="shared" si="11"/>
        <v>94</v>
      </c>
      <c r="K55" s="13">
        <f t="shared" si="11"/>
        <v>0</v>
      </c>
      <c r="L55" s="13">
        <f t="shared" si="11"/>
        <v>90</v>
      </c>
    </row>
    <row r="56" spans="1:12" s="27" customFormat="1">
      <c r="A56" s="7" t="s">
        <v>0</v>
      </c>
      <c r="C56" s="13">
        <f t="shared" ref="C56:H56" si="12">C32+C38+C44+C50</f>
        <v>238</v>
      </c>
      <c r="D56" s="13">
        <f t="shared" si="12"/>
        <v>128</v>
      </c>
      <c r="E56" s="13">
        <f t="shared" si="12"/>
        <v>503</v>
      </c>
      <c r="F56" s="13">
        <f t="shared" si="12"/>
        <v>571</v>
      </c>
      <c r="G56" s="13">
        <f t="shared" si="12"/>
        <v>363</v>
      </c>
      <c r="H56" s="13">
        <f t="shared" si="12"/>
        <v>277</v>
      </c>
      <c r="I56" s="13">
        <f t="shared" ref="I56:L56" si="13">I32+I38+I44+I50</f>
        <v>335</v>
      </c>
      <c r="J56" s="13">
        <f t="shared" si="13"/>
        <v>111</v>
      </c>
      <c r="K56" s="13">
        <f t="shared" si="13"/>
        <v>69</v>
      </c>
      <c r="L56" s="13">
        <f t="shared" si="13"/>
        <v>28</v>
      </c>
    </row>
    <row r="57" spans="1:12" s="27" customFormat="1">
      <c r="A57" s="6" t="s">
        <v>1</v>
      </c>
      <c r="C57" s="13">
        <f t="shared" ref="C57:H57" si="14">C33+C39+C45+C51</f>
        <v>215</v>
      </c>
      <c r="D57" s="13">
        <f t="shared" si="14"/>
        <v>77</v>
      </c>
      <c r="E57" s="13">
        <f t="shared" si="14"/>
        <v>109</v>
      </c>
      <c r="F57" s="13">
        <f t="shared" si="14"/>
        <v>346</v>
      </c>
      <c r="G57" s="13">
        <f t="shared" si="14"/>
        <v>82</v>
      </c>
      <c r="H57" s="13">
        <f t="shared" si="14"/>
        <v>350</v>
      </c>
      <c r="I57" s="13">
        <f t="shared" ref="I57:L57" si="15">I33+I39+I45+I51</f>
        <v>58</v>
      </c>
      <c r="J57" s="13">
        <f t="shared" si="15"/>
        <v>108</v>
      </c>
      <c r="K57" s="13">
        <f t="shared" si="15"/>
        <v>44</v>
      </c>
      <c r="L57" s="13">
        <f t="shared" si="15"/>
        <v>87</v>
      </c>
    </row>
    <row r="58" spans="1:12" s="27" customFormat="1" ht="12" thickBot="1">
      <c r="A58" s="25" t="s">
        <v>42</v>
      </c>
      <c r="B58" s="8"/>
      <c r="C58" s="15">
        <f>C55+C56+C57</f>
        <v>601</v>
      </c>
      <c r="D58" s="15">
        <f t="shared" ref="D58:H58" si="16">D55+D56+D57</f>
        <v>329</v>
      </c>
      <c r="E58" s="15">
        <f t="shared" si="16"/>
        <v>644</v>
      </c>
      <c r="F58" s="15">
        <f t="shared" si="16"/>
        <v>1135</v>
      </c>
      <c r="G58" s="15">
        <f t="shared" si="16"/>
        <v>461</v>
      </c>
      <c r="H58" s="15">
        <f t="shared" si="16"/>
        <v>711</v>
      </c>
      <c r="I58" s="15">
        <f t="shared" ref="I58:L58" si="17">I34+I40+I46+I52</f>
        <v>481</v>
      </c>
      <c r="J58" s="15">
        <f t="shared" si="17"/>
        <v>313</v>
      </c>
      <c r="K58" s="15">
        <f t="shared" si="17"/>
        <v>113</v>
      </c>
      <c r="L58" s="15">
        <f t="shared" si="17"/>
        <v>205</v>
      </c>
    </row>
    <row r="59" spans="1:12" ht="12" thickBot="1">
      <c r="B59" s="26"/>
      <c r="C59" s="16"/>
      <c r="D59" s="16"/>
      <c r="E59" s="16"/>
      <c r="F59" s="16"/>
      <c r="G59" s="16"/>
      <c r="H59" s="16"/>
    </row>
    <row r="60" spans="1:12" s="76" customFormat="1" ht="59.25" customHeight="1">
      <c r="A60" s="123" t="s">
        <v>68</v>
      </c>
      <c r="B60" s="124"/>
      <c r="C60" s="19">
        <v>2000</v>
      </c>
      <c r="D60" s="19">
        <v>2001</v>
      </c>
      <c r="E60" s="19">
        <v>2002</v>
      </c>
      <c r="F60" s="19">
        <v>2003</v>
      </c>
      <c r="G60" s="19">
        <v>2004</v>
      </c>
      <c r="H60" s="19">
        <v>2005</v>
      </c>
      <c r="I60" s="19">
        <v>2006</v>
      </c>
      <c r="J60" s="19">
        <v>2007</v>
      </c>
      <c r="K60" s="19">
        <v>2008</v>
      </c>
      <c r="L60" s="19">
        <v>2009</v>
      </c>
    </row>
    <row r="61" spans="1:12" s="76" customFormat="1" ht="12.75">
      <c r="A61" s="6" t="s">
        <v>21</v>
      </c>
      <c r="B61" s="6"/>
      <c r="C61" s="13">
        <f t="shared" ref="C61:H61" si="18">C24+C55</f>
        <v>148</v>
      </c>
      <c r="D61" s="13">
        <f t="shared" si="18"/>
        <v>354</v>
      </c>
      <c r="E61" s="13">
        <f t="shared" si="18"/>
        <v>1189</v>
      </c>
      <c r="F61" s="13">
        <f t="shared" si="18"/>
        <v>922</v>
      </c>
      <c r="G61" s="13">
        <f t="shared" si="18"/>
        <v>119</v>
      </c>
      <c r="H61" s="13">
        <f t="shared" si="18"/>
        <v>1382</v>
      </c>
      <c r="I61" s="13">
        <f t="shared" ref="I61:L61" si="19">I24+I55</f>
        <v>88</v>
      </c>
      <c r="J61" s="13">
        <f t="shared" si="19"/>
        <v>1352</v>
      </c>
      <c r="K61" s="13">
        <f t="shared" si="19"/>
        <v>652</v>
      </c>
      <c r="L61" s="13">
        <f t="shared" si="19"/>
        <v>90</v>
      </c>
    </row>
    <row r="62" spans="1:12" s="76" customFormat="1" ht="12.75">
      <c r="A62" s="7" t="s">
        <v>0</v>
      </c>
      <c r="B62" s="7"/>
      <c r="C62" s="13">
        <f t="shared" ref="C62:H62" si="20">C25+C56</f>
        <v>526</v>
      </c>
      <c r="D62" s="13">
        <f t="shared" si="20"/>
        <v>128</v>
      </c>
      <c r="E62" s="13">
        <f t="shared" si="20"/>
        <v>699</v>
      </c>
      <c r="F62" s="13">
        <f t="shared" si="20"/>
        <v>826</v>
      </c>
      <c r="G62" s="13">
        <f t="shared" si="20"/>
        <v>836</v>
      </c>
      <c r="H62" s="13">
        <f t="shared" si="20"/>
        <v>568</v>
      </c>
      <c r="I62" s="13">
        <f t="shared" ref="I62:L62" si="21">I25+I56</f>
        <v>594</v>
      </c>
      <c r="J62" s="13">
        <f t="shared" si="21"/>
        <v>131</v>
      </c>
      <c r="K62" s="13">
        <f t="shared" si="21"/>
        <v>463</v>
      </c>
      <c r="L62" s="13">
        <f t="shared" si="21"/>
        <v>28</v>
      </c>
    </row>
    <row r="63" spans="1:12" s="76" customFormat="1" ht="12.75">
      <c r="A63" s="6" t="s">
        <v>1</v>
      </c>
      <c r="B63" s="6"/>
      <c r="C63" s="13">
        <f t="shared" ref="C63:H63" si="22">C26+C57</f>
        <v>500</v>
      </c>
      <c r="D63" s="13">
        <f t="shared" si="22"/>
        <v>353</v>
      </c>
      <c r="E63" s="13">
        <f t="shared" si="22"/>
        <v>235</v>
      </c>
      <c r="F63" s="13">
        <f t="shared" si="22"/>
        <v>481</v>
      </c>
      <c r="G63" s="13">
        <f t="shared" si="22"/>
        <v>752</v>
      </c>
      <c r="H63" s="13">
        <f t="shared" si="22"/>
        <v>502</v>
      </c>
      <c r="I63" s="13">
        <f t="shared" ref="I63:L63" si="23">I26+I57</f>
        <v>58</v>
      </c>
      <c r="J63" s="13">
        <f t="shared" si="23"/>
        <v>202</v>
      </c>
      <c r="K63" s="13">
        <f t="shared" si="23"/>
        <v>372</v>
      </c>
      <c r="L63" s="13">
        <f t="shared" si="23"/>
        <v>125</v>
      </c>
    </row>
    <row r="64" spans="1:12" s="76" customFormat="1" ht="13.5" thickBot="1">
      <c r="A64" s="8" t="s">
        <v>42</v>
      </c>
      <c r="B64" s="88"/>
      <c r="C64" s="15">
        <f t="shared" ref="C64:H64" si="24">C27+C58</f>
        <v>1174</v>
      </c>
      <c r="D64" s="15">
        <f t="shared" si="24"/>
        <v>835</v>
      </c>
      <c r="E64" s="15">
        <f t="shared" si="24"/>
        <v>2123</v>
      </c>
      <c r="F64" s="15">
        <f t="shared" si="24"/>
        <v>2229</v>
      </c>
      <c r="G64" s="15">
        <f t="shared" si="24"/>
        <v>1707</v>
      </c>
      <c r="H64" s="15">
        <f t="shared" si="24"/>
        <v>2452</v>
      </c>
      <c r="I64" s="15">
        <f t="shared" ref="I64:L64" si="25">I27+I58</f>
        <v>740</v>
      </c>
      <c r="J64" s="15">
        <f t="shared" si="25"/>
        <v>1685</v>
      </c>
      <c r="K64" s="15">
        <f t="shared" si="25"/>
        <v>1487</v>
      </c>
      <c r="L64" s="15">
        <f t="shared" si="25"/>
        <v>243</v>
      </c>
    </row>
    <row r="65" spans="1:12" s="76" customFormat="1" ht="12.75">
      <c r="A65" s="9"/>
      <c r="B65" s="9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s="76" customFormat="1" ht="12.75">
      <c r="A66" s="9"/>
      <c r="B66" s="9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s="27" customFormat="1">
      <c r="A67" s="4" t="s">
        <v>54</v>
      </c>
      <c r="B67" s="9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s="27" customFormat="1">
      <c r="A68" s="73" t="s">
        <v>55</v>
      </c>
      <c r="B68" s="9"/>
      <c r="C68" s="13"/>
      <c r="D68" s="13"/>
      <c r="E68" s="13"/>
      <c r="F68" s="13"/>
      <c r="G68" s="13"/>
      <c r="H68" s="13"/>
      <c r="I68" s="16"/>
      <c r="J68" s="16"/>
      <c r="K68" s="16"/>
      <c r="L68" s="16"/>
    </row>
    <row r="69" spans="1:12" s="27" customFormat="1">
      <c r="A69" s="73" t="s">
        <v>50</v>
      </c>
      <c r="B69" s="9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s="27" customFormat="1">
      <c r="A70" s="73" t="s">
        <v>51</v>
      </c>
      <c r="B70" s="9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s="27" customFormat="1" ht="12" thickBot="1">
      <c r="A71" s="26"/>
      <c r="B71" s="9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s="12" customFormat="1" ht="22.5">
      <c r="B72" s="11" t="s">
        <v>24</v>
      </c>
      <c r="C72" s="19">
        <v>2000</v>
      </c>
      <c r="D72" s="19">
        <v>2001</v>
      </c>
      <c r="E72" s="19">
        <v>2002</v>
      </c>
      <c r="F72" s="19">
        <v>2003</v>
      </c>
      <c r="G72" s="19">
        <v>2004</v>
      </c>
      <c r="H72" s="19">
        <v>2005</v>
      </c>
      <c r="I72" s="19">
        <v>2006</v>
      </c>
      <c r="J72" s="19">
        <v>2007</v>
      </c>
      <c r="K72" s="19">
        <v>2008</v>
      </c>
      <c r="L72" s="19">
        <v>2009</v>
      </c>
    </row>
    <row r="73" spans="1:12" s="12" customFormat="1">
      <c r="B73" s="6" t="s">
        <v>21</v>
      </c>
      <c r="C73" s="13">
        <f>+'Viviendas Iniciadas'!C64</f>
        <v>0</v>
      </c>
      <c r="D73" s="13">
        <f>+'Viviendas Iniciadas'!D64</f>
        <v>0</v>
      </c>
      <c r="E73" s="13">
        <f>+'Viviendas Iniciadas'!E64</f>
        <v>0</v>
      </c>
      <c r="F73" s="13">
        <f>+'Viviendas Iniciadas'!F64</f>
        <v>0</v>
      </c>
      <c r="G73" s="13">
        <f>+'Viviendas Iniciadas'!G64</f>
        <v>0</v>
      </c>
      <c r="H73" s="13">
        <f>+'Viviendas Iniciadas'!H64</f>
        <v>0</v>
      </c>
      <c r="I73" s="13">
        <f>+'Viviendas Iniciadas'!I64</f>
        <v>0</v>
      </c>
      <c r="J73" s="13">
        <f>+'Viviendas Iniciadas'!J64</f>
        <v>123</v>
      </c>
      <c r="K73" s="13">
        <f>+'Viviendas Iniciadas'!K64</f>
        <v>0</v>
      </c>
      <c r="L73" s="13">
        <f>+'Viviendas Iniciadas'!L64</f>
        <v>0</v>
      </c>
    </row>
    <row r="74" spans="1:12" s="12" customFormat="1">
      <c r="B74" s="7" t="s">
        <v>0</v>
      </c>
      <c r="C74" s="14">
        <f>+'Viviendas Iniciadas'!C65</f>
        <v>0</v>
      </c>
      <c r="D74" s="14">
        <f>+'Viviendas Iniciadas'!D65</f>
        <v>0</v>
      </c>
      <c r="E74" s="14">
        <f>+'Viviendas Iniciadas'!E65</f>
        <v>0</v>
      </c>
      <c r="F74" s="14">
        <f>+'Viviendas Iniciadas'!F65</f>
        <v>0</v>
      </c>
      <c r="G74" s="14">
        <f>+'Viviendas Iniciadas'!G65</f>
        <v>0</v>
      </c>
      <c r="H74" s="14">
        <f>+'Viviendas Iniciadas'!H65</f>
        <v>0</v>
      </c>
      <c r="I74" s="14">
        <f>+'Viviendas Iniciadas'!I65</f>
        <v>0</v>
      </c>
      <c r="J74" s="14">
        <f>+'Viviendas Iniciadas'!J65</f>
        <v>24</v>
      </c>
      <c r="K74" s="14">
        <f>+'Viviendas Iniciadas'!K65</f>
        <v>32</v>
      </c>
      <c r="L74" s="14">
        <f>+'Viviendas Iniciadas'!L65</f>
        <v>0</v>
      </c>
    </row>
    <row r="75" spans="1:12" s="12" customFormat="1">
      <c r="B75" s="6" t="s">
        <v>1</v>
      </c>
      <c r="C75" s="13">
        <f>+'Viviendas Iniciadas'!C66</f>
        <v>0</v>
      </c>
      <c r="D75" s="13">
        <f>+'Viviendas Iniciadas'!D66</f>
        <v>0</v>
      </c>
      <c r="E75" s="13">
        <f>+'Viviendas Iniciadas'!E66</f>
        <v>0</v>
      </c>
      <c r="F75" s="13">
        <f>+'Viviendas Iniciadas'!F66</f>
        <v>0</v>
      </c>
      <c r="G75" s="13">
        <f>+'Viviendas Iniciadas'!G66</f>
        <v>0</v>
      </c>
      <c r="H75" s="13">
        <f>+'Viviendas Iniciadas'!H66</f>
        <v>0</v>
      </c>
      <c r="I75" s="13">
        <f>+'Viviendas Iniciadas'!I66</f>
        <v>125</v>
      </c>
      <c r="J75" s="13">
        <f>+'Viviendas Iniciadas'!J66</f>
        <v>214</v>
      </c>
      <c r="K75" s="13">
        <f>+'Viviendas Iniciadas'!K66</f>
        <v>71</v>
      </c>
      <c r="L75" s="13">
        <f>+'Viviendas Iniciadas'!L66</f>
        <v>0</v>
      </c>
    </row>
    <row r="76" spans="1:12" s="12" customFormat="1" ht="12" thickBot="1">
      <c r="B76" s="25" t="s">
        <v>42</v>
      </c>
      <c r="C76" s="15">
        <f>+'Viviendas Iniciadas'!C67</f>
        <v>0</v>
      </c>
      <c r="D76" s="15">
        <f>+'Viviendas Iniciadas'!D67</f>
        <v>0</v>
      </c>
      <c r="E76" s="15">
        <f>+'Viviendas Iniciadas'!E67</f>
        <v>0</v>
      </c>
      <c r="F76" s="15">
        <f>+'Viviendas Iniciadas'!F67</f>
        <v>0</v>
      </c>
      <c r="G76" s="15">
        <f>+'Viviendas Iniciadas'!G67</f>
        <v>0</v>
      </c>
      <c r="H76" s="15">
        <f>+'Viviendas Iniciadas'!H67</f>
        <v>0</v>
      </c>
      <c r="I76" s="15">
        <f>+'Viviendas Iniciadas'!I67</f>
        <v>125</v>
      </c>
      <c r="J76" s="15">
        <f>+'Viviendas Iniciadas'!J67</f>
        <v>361</v>
      </c>
      <c r="K76" s="15">
        <f>+'Viviendas Iniciadas'!K67</f>
        <v>103</v>
      </c>
      <c r="L76" s="15">
        <f>+'Viviendas Iniciadas'!L67</f>
        <v>0</v>
      </c>
    </row>
    <row r="77" spans="1:12" s="27" customFormat="1">
      <c r="B77" s="26"/>
      <c r="C77" s="114"/>
      <c r="D77" s="114"/>
      <c r="E77" s="114"/>
      <c r="F77" s="114"/>
      <c r="G77" s="114"/>
      <c r="H77" s="114"/>
      <c r="I77" s="114"/>
      <c r="J77" s="114"/>
      <c r="K77" s="114"/>
      <c r="L77" s="114"/>
    </row>
    <row r="78" spans="1:12" s="27" customFormat="1" ht="12" thickBot="1">
      <c r="B78" s="26"/>
      <c r="C78" s="16"/>
      <c r="D78" s="16"/>
      <c r="E78" s="16"/>
      <c r="F78" s="16"/>
      <c r="G78" s="16"/>
      <c r="H78" s="16"/>
      <c r="I78" s="2"/>
      <c r="J78" s="2"/>
      <c r="K78" s="2"/>
      <c r="L78" s="2"/>
    </row>
    <row r="79" spans="1:12" s="27" customFormat="1" ht="22.5" customHeight="1">
      <c r="A79" s="125" t="s">
        <v>66</v>
      </c>
      <c r="B79" s="126"/>
      <c r="C79" s="19">
        <v>2000</v>
      </c>
      <c r="D79" s="19">
        <v>2001</v>
      </c>
      <c r="E79" s="19">
        <v>2002</v>
      </c>
      <c r="F79" s="19">
        <v>2003</v>
      </c>
      <c r="G79" s="19">
        <v>2004</v>
      </c>
      <c r="H79" s="19">
        <v>2005</v>
      </c>
      <c r="I79" s="19">
        <v>2006</v>
      </c>
      <c r="J79" s="19">
        <v>2007</v>
      </c>
      <c r="K79" s="19">
        <v>2008</v>
      </c>
      <c r="L79" s="19">
        <v>2009</v>
      </c>
    </row>
    <row r="80" spans="1:12" s="27" customFormat="1">
      <c r="A80" s="6" t="s">
        <v>21</v>
      </c>
      <c r="B80" s="6"/>
      <c r="C80" s="13">
        <f t="shared" ref="C80:L80" si="26">C73+C61</f>
        <v>148</v>
      </c>
      <c r="D80" s="13">
        <f t="shared" si="26"/>
        <v>354</v>
      </c>
      <c r="E80" s="13">
        <f t="shared" si="26"/>
        <v>1189</v>
      </c>
      <c r="F80" s="13">
        <f t="shared" si="26"/>
        <v>922</v>
      </c>
      <c r="G80" s="13">
        <f t="shared" si="26"/>
        <v>119</v>
      </c>
      <c r="H80" s="13">
        <f t="shared" si="26"/>
        <v>1382</v>
      </c>
      <c r="I80" s="13">
        <f t="shared" si="26"/>
        <v>88</v>
      </c>
      <c r="J80" s="13">
        <f t="shared" si="26"/>
        <v>1475</v>
      </c>
      <c r="K80" s="13">
        <f t="shared" si="26"/>
        <v>652</v>
      </c>
      <c r="L80" s="13">
        <f t="shared" si="26"/>
        <v>90</v>
      </c>
    </row>
    <row r="81" spans="1:12" s="27" customFormat="1">
      <c r="A81" s="7" t="s">
        <v>0</v>
      </c>
      <c r="B81" s="7"/>
      <c r="C81" s="13">
        <f t="shared" ref="C81:L81" si="27">C74+C62</f>
        <v>526</v>
      </c>
      <c r="D81" s="13">
        <f t="shared" si="27"/>
        <v>128</v>
      </c>
      <c r="E81" s="13">
        <f t="shared" si="27"/>
        <v>699</v>
      </c>
      <c r="F81" s="13">
        <f t="shared" si="27"/>
        <v>826</v>
      </c>
      <c r="G81" s="13">
        <f t="shared" si="27"/>
        <v>836</v>
      </c>
      <c r="H81" s="13">
        <f t="shared" si="27"/>
        <v>568</v>
      </c>
      <c r="I81" s="13">
        <f t="shared" si="27"/>
        <v>594</v>
      </c>
      <c r="J81" s="13">
        <f t="shared" si="27"/>
        <v>155</v>
      </c>
      <c r="K81" s="13">
        <f t="shared" si="27"/>
        <v>495</v>
      </c>
      <c r="L81" s="13">
        <f t="shared" si="27"/>
        <v>28</v>
      </c>
    </row>
    <row r="82" spans="1:12" s="27" customFormat="1">
      <c r="A82" s="6" t="s">
        <v>1</v>
      </c>
      <c r="B82" s="6"/>
      <c r="C82" s="13">
        <f t="shared" ref="C82:L82" si="28">C75+C63</f>
        <v>500</v>
      </c>
      <c r="D82" s="13">
        <f t="shared" si="28"/>
        <v>353</v>
      </c>
      <c r="E82" s="13">
        <f t="shared" si="28"/>
        <v>235</v>
      </c>
      <c r="F82" s="13">
        <f t="shared" si="28"/>
        <v>481</v>
      </c>
      <c r="G82" s="13">
        <f t="shared" si="28"/>
        <v>752</v>
      </c>
      <c r="H82" s="13">
        <f t="shared" si="28"/>
        <v>502</v>
      </c>
      <c r="I82" s="13">
        <f t="shared" si="28"/>
        <v>183</v>
      </c>
      <c r="J82" s="13">
        <f t="shared" si="28"/>
        <v>416</v>
      </c>
      <c r="K82" s="13">
        <f t="shared" si="28"/>
        <v>443</v>
      </c>
      <c r="L82" s="13">
        <f t="shared" si="28"/>
        <v>125</v>
      </c>
    </row>
    <row r="83" spans="1:12" s="27" customFormat="1" ht="12" thickBot="1">
      <c r="A83" s="8" t="s">
        <v>42</v>
      </c>
      <c r="B83" s="25"/>
      <c r="C83" s="15">
        <f t="shared" ref="C83:L83" si="29">C76+C64</f>
        <v>1174</v>
      </c>
      <c r="D83" s="15">
        <f t="shared" si="29"/>
        <v>835</v>
      </c>
      <c r="E83" s="15">
        <f t="shared" si="29"/>
        <v>2123</v>
      </c>
      <c r="F83" s="15">
        <f t="shared" si="29"/>
        <v>2229</v>
      </c>
      <c r="G83" s="15">
        <f t="shared" si="29"/>
        <v>1707</v>
      </c>
      <c r="H83" s="15">
        <f t="shared" si="29"/>
        <v>2452</v>
      </c>
      <c r="I83" s="15">
        <f t="shared" si="29"/>
        <v>865</v>
      </c>
      <c r="J83" s="15">
        <f t="shared" si="29"/>
        <v>2046</v>
      </c>
      <c r="K83" s="15">
        <f t="shared" si="29"/>
        <v>1590</v>
      </c>
      <c r="L83" s="15">
        <f t="shared" si="29"/>
        <v>243</v>
      </c>
    </row>
    <row r="84" spans="1:12" s="27" customFormat="1">
      <c r="B84" s="2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s="20" customFormat="1" ht="10.5">
      <c r="C85" s="16"/>
      <c r="D85" s="16"/>
      <c r="E85" s="16"/>
      <c r="F85" s="16"/>
      <c r="G85" s="16"/>
      <c r="H85" s="16"/>
      <c r="I85" s="2"/>
      <c r="J85" s="2"/>
      <c r="K85" s="2"/>
      <c r="L85" s="2"/>
    </row>
    <row r="86" spans="1:12" s="20" customFormat="1" ht="10.5">
      <c r="C86" s="29"/>
      <c r="D86" s="29"/>
      <c r="E86" s="29"/>
      <c r="F86" s="29"/>
      <c r="G86" s="29"/>
      <c r="H86" s="29"/>
      <c r="I86" s="2"/>
      <c r="J86" s="2"/>
      <c r="K86" s="2"/>
      <c r="L86" s="2"/>
    </row>
    <row r="87" spans="1:12" s="20" customFormat="1" ht="10.5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2"/>
    </row>
    <row r="88" spans="1:12">
      <c r="B88" s="75"/>
    </row>
    <row r="89" spans="1:12">
      <c r="C89" s="115"/>
      <c r="D89" s="115"/>
      <c r="E89" s="115"/>
      <c r="F89" s="115"/>
      <c r="G89" s="115"/>
      <c r="H89" s="115"/>
    </row>
    <row r="90" spans="1:12">
      <c r="C90" s="115"/>
      <c r="D90" s="115"/>
      <c r="E90" s="115"/>
      <c r="F90" s="115"/>
      <c r="G90" s="115"/>
      <c r="H90" s="115"/>
    </row>
    <row r="92" spans="1:12">
      <c r="C92" s="115"/>
      <c r="D92" s="115"/>
      <c r="E92" s="115"/>
      <c r="F92" s="115"/>
      <c r="G92" s="115"/>
      <c r="H92" s="115"/>
    </row>
    <row r="94" spans="1:12">
      <c r="C94" s="115"/>
      <c r="D94" s="115"/>
      <c r="E94" s="115"/>
      <c r="F94" s="115"/>
      <c r="G94" s="115"/>
      <c r="H94" s="115"/>
    </row>
  </sheetData>
  <mergeCells count="4">
    <mergeCell ref="A23:B23"/>
    <mergeCell ref="A79:B79"/>
    <mergeCell ref="A54:B54"/>
    <mergeCell ref="A60:B60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91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1" manualBreakCount="1">
    <brk id="58" max="1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zoomScaleNormal="100" zoomScaleSheetLayoutView="75" workbookViewId="0">
      <selection activeCell="B3" sqref="B3"/>
    </sheetView>
  </sheetViews>
  <sheetFormatPr baseColWidth="10" defaultColWidth="12" defaultRowHeight="12.75"/>
  <cols>
    <col min="1" max="1" width="1.85546875" style="96" customWidth="1"/>
    <col min="2" max="2" width="31" style="96" customWidth="1"/>
    <col min="3" max="10" width="5.5703125" style="96" bestFit="1" customWidth="1"/>
    <col min="11" max="12" width="6.5703125" style="96" bestFit="1" customWidth="1"/>
    <col min="13" max="16384" width="12" style="96"/>
  </cols>
  <sheetData>
    <row r="1" spans="1:12">
      <c r="A1" s="4" t="s">
        <v>73</v>
      </c>
    </row>
    <row r="2" spans="1:12">
      <c r="A2" s="4" t="s">
        <v>74</v>
      </c>
      <c r="B2" s="4"/>
    </row>
    <row r="3" spans="1:12" ht="13.5" thickBot="1">
      <c r="B3" s="1"/>
    </row>
    <row r="4" spans="1:12" ht="23.25">
      <c r="B4" s="11" t="s">
        <v>18</v>
      </c>
      <c r="C4" s="19">
        <v>2000</v>
      </c>
      <c r="D4" s="19">
        <v>2001</v>
      </c>
      <c r="E4" s="19">
        <v>2002</v>
      </c>
      <c r="F4" s="19">
        <v>2003</v>
      </c>
      <c r="G4" s="19">
        <v>2004</v>
      </c>
      <c r="H4" s="19">
        <v>2005</v>
      </c>
      <c r="I4" s="19">
        <v>2006</v>
      </c>
      <c r="J4" s="19">
        <v>2007</v>
      </c>
      <c r="K4" s="19">
        <v>2008</v>
      </c>
      <c r="L4" s="19">
        <v>2009</v>
      </c>
    </row>
    <row r="5" spans="1:12">
      <c r="B5" s="6" t="s">
        <v>21</v>
      </c>
      <c r="C5" s="13"/>
      <c r="D5" s="13"/>
      <c r="E5" s="13">
        <v>72</v>
      </c>
      <c r="F5" s="13">
        <v>299</v>
      </c>
      <c r="G5" s="13"/>
      <c r="H5" s="13">
        <v>489</v>
      </c>
      <c r="I5" s="13"/>
      <c r="J5" s="13"/>
      <c r="K5" s="13">
        <v>14</v>
      </c>
      <c r="L5" s="13"/>
    </row>
    <row r="6" spans="1:12">
      <c r="B6" s="7" t="s">
        <v>0</v>
      </c>
      <c r="C6" s="14"/>
      <c r="D6" s="14">
        <v>337</v>
      </c>
      <c r="E6" s="14"/>
      <c r="F6" s="14"/>
      <c r="G6" s="14">
        <v>130</v>
      </c>
      <c r="H6" s="14">
        <v>85</v>
      </c>
      <c r="I6" s="14">
        <v>48</v>
      </c>
      <c r="J6" s="14">
        <v>174</v>
      </c>
      <c r="K6" s="14">
        <v>147</v>
      </c>
      <c r="L6" s="14"/>
    </row>
    <row r="7" spans="1:12">
      <c r="B7" s="6" t="s">
        <v>1</v>
      </c>
      <c r="C7" s="13">
        <v>208</v>
      </c>
      <c r="D7" s="13"/>
      <c r="E7" s="13">
        <v>21</v>
      </c>
      <c r="F7" s="13">
        <v>173</v>
      </c>
      <c r="G7" s="13"/>
      <c r="H7" s="13">
        <v>40</v>
      </c>
      <c r="I7" s="13">
        <v>100</v>
      </c>
      <c r="J7" s="13">
        <v>617</v>
      </c>
      <c r="K7" s="13">
        <v>18</v>
      </c>
      <c r="L7" s="13">
        <v>84</v>
      </c>
    </row>
    <row r="8" spans="1:12" ht="13.5" thickBot="1">
      <c r="B8" s="8" t="s">
        <v>42</v>
      </c>
      <c r="C8" s="15">
        <f t="shared" ref="C8:K8" si="0">SUM(C5:C7)</f>
        <v>208</v>
      </c>
      <c r="D8" s="15">
        <f t="shared" si="0"/>
        <v>337</v>
      </c>
      <c r="E8" s="15">
        <f t="shared" si="0"/>
        <v>93</v>
      </c>
      <c r="F8" s="15">
        <f t="shared" si="0"/>
        <v>472</v>
      </c>
      <c r="G8" s="15">
        <f t="shared" si="0"/>
        <v>130</v>
      </c>
      <c r="H8" s="15">
        <f t="shared" si="0"/>
        <v>614</v>
      </c>
      <c r="I8" s="15">
        <f t="shared" si="0"/>
        <v>148</v>
      </c>
      <c r="J8" s="15">
        <f t="shared" si="0"/>
        <v>791</v>
      </c>
      <c r="K8" s="15">
        <f t="shared" si="0"/>
        <v>179</v>
      </c>
      <c r="L8" s="15">
        <f t="shared" ref="L8" si="1">SUM(L5:L7)</f>
        <v>84</v>
      </c>
    </row>
    <row r="9" spans="1:12" ht="13.5" thickBot="1">
      <c r="B9" s="97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3.25">
      <c r="B10" s="11" t="s">
        <v>25</v>
      </c>
      <c r="C10" s="19">
        <v>2000</v>
      </c>
      <c r="D10" s="19">
        <v>2001</v>
      </c>
      <c r="E10" s="19">
        <v>2002</v>
      </c>
      <c r="F10" s="19">
        <v>2003</v>
      </c>
      <c r="G10" s="19">
        <v>2004</v>
      </c>
      <c r="H10" s="19">
        <v>2005</v>
      </c>
      <c r="I10" s="19">
        <v>2006</v>
      </c>
      <c r="J10" s="19">
        <v>2007</v>
      </c>
      <c r="K10" s="19">
        <v>2008</v>
      </c>
      <c r="L10" s="19">
        <v>2009</v>
      </c>
    </row>
    <row r="11" spans="1:12">
      <c r="B11" s="6" t="s">
        <v>21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</row>
    <row r="12" spans="1:12">
      <c r="B12" s="7" t="s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</row>
    <row r="13" spans="1:12">
      <c r="B13" s="6" t="s">
        <v>1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140</v>
      </c>
      <c r="L13" s="62">
        <v>25</v>
      </c>
    </row>
    <row r="14" spans="1:12" ht="13.5" thickBot="1">
      <c r="B14" s="8" t="s">
        <v>42</v>
      </c>
      <c r="C14" s="15">
        <f t="shared" ref="C14:K14" si="2">SUM(C11:C13)</f>
        <v>0</v>
      </c>
      <c r="D14" s="15">
        <f t="shared" si="2"/>
        <v>0</v>
      </c>
      <c r="E14" s="15">
        <f t="shared" si="2"/>
        <v>0</v>
      </c>
      <c r="F14" s="15">
        <f t="shared" si="2"/>
        <v>0</v>
      </c>
      <c r="G14" s="15">
        <f t="shared" si="2"/>
        <v>0</v>
      </c>
      <c r="H14" s="15">
        <f t="shared" si="2"/>
        <v>0</v>
      </c>
      <c r="I14" s="15">
        <f t="shared" si="2"/>
        <v>0</v>
      </c>
      <c r="J14" s="15">
        <f t="shared" si="2"/>
        <v>0</v>
      </c>
      <c r="K14" s="15">
        <f t="shared" si="2"/>
        <v>140</v>
      </c>
      <c r="L14" s="15">
        <f t="shared" ref="L14" si="3">SUM(L11:L13)</f>
        <v>25</v>
      </c>
    </row>
    <row r="15" spans="1:12" ht="13.5" thickBot="1">
      <c r="A15" s="98"/>
      <c r="B15" s="99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6.25" customHeight="1">
      <c r="A16" s="121" t="s">
        <v>37</v>
      </c>
      <c r="B16" s="122"/>
      <c r="C16" s="19">
        <v>2000</v>
      </c>
      <c r="D16" s="19">
        <v>2001</v>
      </c>
      <c r="E16" s="19">
        <v>2002</v>
      </c>
      <c r="F16" s="19">
        <v>2003</v>
      </c>
      <c r="G16" s="19">
        <v>2004</v>
      </c>
      <c r="H16" s="19">
        <v>2005</v>
      </c>
      <c r="I16" s="19">
        <v>2006</v>
      </c>
      <c r="J16" s="19">
        <v>2007</v>
      </c>
      <c r="K16" s="19">
        <v>2008</v>
      </c>
      <c r="L16" s="19">
        <v>2009</v>
      </c>
    </row>
    <row r="17" spans="1:12">
      <c r="A17" s="6" t="s">
        <v>21</v>
      </c>
      <c r="B17" s="6"/>
      <c r="C17" s="13">
        <f t="shared" ref="C17:F19" si="4">+C5+C11</f>
        <v>0</v>
      </c>
      <c r="D17" s="13">
        <f t="shared" si="4"/>
        <v>0</v>
      </c>
      <c r="E17" s="13">
        <f t="shared" si="4"/>
        <v>72</v>
      </c>
      <c r="F17" s="13">
        <f t="shared" si="4"/>
        <v>299</v>
      </c>
      <c r="G17" s="13">
        <f t="shared" ref="G17:H19" si="5">+G5+G11</f>
        <v>0</v>
      </c>
      <c r="H17" s="13">
        <f t="shared" si="5"/>
        <v>489</v>
      </c>
      <c r="I17" s="13">
        <f t="shared" ref="I17:J19" si="6">+I5+I11</f>
        <v>0</v>
      </c>
      <c r="J17" s="13">
        <f t="shared" si="6"/>
        <v>0</v>
      </c>
      <c r="K17" s="13">
        <f t="shared" ref="K17:L19" si="7">+K5+K11</f>
        <v>14</v>
      </c>
      <c r="L17" s="13">
        <f t="shared" si="7"/>
        <v>0</v>
      </c>
    </row>
    <row r="18" spans="1:12">
      <c r="A18" s="7" t="s">
        <v>0</v>
      </c>
      <c r="B18" s="7"/>
      <c r="C18" s="14">
        <f t="shared" si="4"/>
        <v>0</v>
      </c>
      <c r="D18" s="14">
        <f t="shared" si="4"/>
        <v>337</v>
      </c>
      <c r="E18" s="14">
        <f t="shared" si="4"/>
        <v>0</v>
      </c>
      <c r="F18" s="14">
        <f t="shared" si="4"/>
        <v>0</v>
      </c>
      <c r="G18" s="14">
        <f t="shared" si="5"/>
        <v>130</v>
      </c>
      <c r="H18" s="14">
        <f t="shared" si="5"/>
        <v>85</v>
      </c>
      <c r="I18" s="14">
        <f t="shared" si="6"/>
        <v>48</v>
      </c>
      <c r="J18" s="14">
        <f t="shared" si="6"/>
        <v>174</v>
      </c>
      <c r="K18" s="14">
        <f t="shared" si="7"/>
        <v>147</v>
      </c>
      <c r="L18" s="14">
        <f t="shared" si="7"/>
        <v>0</v>
      </c>
    </row>
    <row r="19" spans="1:12">
      <c r="A19" s="6" t="s">
        <v>1</v>
      </c>
      <c r="B19" s="6"/>
      <c r="C19" s="13">
        <f t="shared" si="4"/>
        <v>208</v>
      </c>
      <c r="D19" s="13">
        <f t="shared" si="4"/>
        <v>0</v>
      </c>
      <c r="E19" s="13">
        <f t="shared" si="4"/>
        <v>21</v>
      </c>
      <c r="F19" s="13">
        <f t="shared" si="4"/>
        <v>173</v>
      </c>
      <c r="G19" s="13">
        <f t="shared" si="5"/>
        <v>0</v>
      </c>
      <c r="H19" s="13">
        <f t="shared" si="5"/>
        <v>40</v>
      </c>
      <c r="I19" s="13">
        <f t="shared" si="6"/>
        <v>100</v>
      </c>
      <c r="J19" s="13">
        <f t="shared" si="6"/>
        <v>617</v>
      </c>
      <c r="K19" s="13">
        <f t="shared" si="7"/>
        <v>158</v>
      </c>
      <c r="L19" s="13">
        <f t="shared" si="7"/>
        <v>109</v>
      </c>
    </row>
    <row r="20" spans="1:12" ht="13.5" thickBot="1">
      <c r="A20" s="8" t="s">
        <v>42</v>
      </c>
      <c r="B20" s="8"/>
      <c r="C20" s="15">
        <f t="shared" ref="C20:I20" si="8">SUM(C17:C19)</f>
        <v>208</v>
      </c>
      <c r="D20" s="15">
        <f t="shared" si="8"/>
        <v>337</v>
      </c>
      <c r="E20" s="15">
        <f t="shared" si="8"/>
        <v>93</v>
      </c>
      <c r="F20" s="15">
        <f t="shared" si="8"/>
        <v>472</v>
      </c>
      <c r="G20" s="15">
        <f t="shared" si="8"/>
        <v>130</v>
      </c>
      <c r="H20" s="15">
        <f t="shared" si="8"/>
        <v>614</v>
      </c>
      <c r="I20" s="15">
        <f t="shared" si="8"/>
        <v>148</v>
      </c>
      <c r="J20" s="15">
        <f t="shared" ref="J20:L20" si="9">SUM(J17:J19)</f>
        <v>791</v>
      </c>
      <c r="K20" s="15">
        <f t="shared" si="9"/>
        <v>319</v>
      </c>
      <c r="L20" s="15">
        <f t="shared" si="9"/>
        <v>109</v>
      </c>
    </row>
    <row r="21" spans="1:12" ht="13.5" thickBot="1">
      <c r="B21" s="97"/>
      <c r="C21" s="2"/>
      <c r="D21" s="2"/>
      <c r="E21" s="2"/>
      <c r="F21" s="2"/>
      <c r="G21" s="2">
        <v>0</v>
      </c>
      <c r="H21" s="2">
        <v>0</v>
      </c>
      <c r="I21" s="2">
        <v>0</v>
      </c>
      <c r="J21" s="2">
        <v>0</v>
      </c>
      <c r="K21" s="2"/>
      <c r="L21" s="2"/>
    </row>
    <row r="22" spans="1:12" ht="23.25">
      <c r="B22" s="11" t="s">
        <v>26</v>
      </c>
      <c r="C22" s="19">
        <v>2000</v>
      </c>
      <c r="D22" s="19">
        <v>2001</v>
      </c>
      <c r="E22" s="19">
        <v>2002</v>
      </c>
      <c r="F22" s="19">
        <v>2003</v>
      </c>
      <c r="G22" s="19">
        <v>2004</v>
      </c>
      <c r="H22" s="19">
        <v>2005</v>
      </c>
      <c r="I22" s="19">
        <v>2006</v>
      </c>
      <c r="J22" s="19">
        <v>2007</v>
      </c>
      <c r="K22" s="19">
        <v>2008</v>
      </c>
      <c r="L22" s="19">
        <v>2009</v>
      </c>
    </row>
    <row r="23" spans="1:12">
      <c r="B23" s="6" t="s">
        <v>21</v>
      </c>
      <c r="C23" s="13">
        <v>24</v>
      </c>
      <c r="D23" s="13">
        <v>106</v>
      </c>
      <c r="E23" s="13">
        <v>12</v>
      </c>
      <c r="F23" s="13"/>
      <c r="G23" s="13"/>
      <c r="H23" s="13"/>
      <c r="I23" s="13">
        <v>0</v>
      </c>
      <c r="J23" s="13">
        <v>0</v>
      </c>
      <c r="K23" s="13">
        <v>0</v>
      </c>
      <c r="L23" s="13">
        <v>0</v>
      </c>
    </row>
    <row r="24" spans="1:12">
      <c r="B24" s="7" t="s">
        <v>0</v>
      </c>
      <c r="C24" s="14">
        <v>169</v>
      </c>
      <c r="D24" s="14">
        <v>58</v>
      </c>
      <c r="E24" s="14">
        <v>114</v>
      </c>
      <c r="F24" s="14">
        <v>24</v>
      </c>
      <c r="G24" s="14"/>
      <c r="H24" s="14"/>
      <c r="I24" s="14">
        <v>131</v>
      </c>
      <c r="J24" s="14">
        <v>26</v>
      </c>
      <c r="K24" s="14">
        <v>0</v>
      </c>
      <c r="L24" s="14">
        <v>0</v>
      </c>
    </row>
    <row r="25" spans="1:12">
      <c r="B25" s="6" t="s">
        <v>1</v>
      </c>
      <c r="C25" s="13">
        <v>81</v>
      </c>
      <c r="D25" s="13">
        <v>77</v>
      </c>
      <c r="E25" s="13">
        <v>37</v>
      </c>
      <c r="F25" s="13">
        <v>58</v>
      </c>
      <c r="G25" s="13">
        <v>70</v>
      </c>
      <c r="H25" s="13">
        <v>62</v>
      </c>
      <c r="I25" s="13">
        <v>8</v>
      </c>
      <c r="J25" s="13">
        <v>108</v>
      </c>
      <c r="K25" s="13">
        <v>0</v>
      </c>
      <c r="L25" s="13">
        <v>0</v>
      </c>
    </row>
    <row r="26" spans="1:12" ht="13.5" thickBot="1">
      <c r="B26" s="8" t="s">
        <v>42</v>
      </c>
      <c r="C26" s="15">
        <f t="shared" ref="C26:K26" si="10">SUM(C23:C25)</f>
        <v>274</v>
      </c>
      <c r="D26" s="15">
        <f t="shared" si="10"/>
        <v>241</v>
      </c>
      <c r="E26" s="15">
        <f t="shared" si="10"/>
        <v>163</v>
      </c>
      <c r="F26" s="15">
        <f t="shared" si="10"/>
        <v>82</v>
      </c>
      <c r="G26" s="15">
        <f t="shared" si="10"/>
        <v>70</v>
      </c>
      <c r="H26" s="15">
        <f t="shared" si="10"/>
        <v>62</v>
      </c>
      <c r="I26" s="15">
        <f t="shared" si="10"/>
        <v>139</v>
      </c>
      <c r="J26" s="15">
        <f t="shared" si="10"/>
        <v>134</v>
      </c>
      <c r="K26" s="15">
        <f t="shared" si="10"/>
        <v>0</v>
      </c>
      <c r="L26" s="15">
        <f t="shared" ref="L26" si="11">SUM(L23:L25)</f>
        <v>0</v>
      </c>
    </row>
    <row r="27" spans="1:12" ht="13.5" thickBot="1">
      <c r="C27" s="2"/>
      <c r="D27" s="2"/>
      <c r="E27" s="2"/>
      <c r="F27" s="2"/>
      <c r="G27" s="2"/>
      <c r="H27" s="75"/>
      <c r="I27" s="75"/>
      <c r="J27" s="2"/>
      <c r="K27" s="2"/>
      <c r="L27" s="2"/>
    </row>
    <row r="28" spans="1:12" s="100" customFormat="1" ht="23.25">
      <c r="B28" s="11" t="s">
        <v>19</v>
      </c>
      <c r="C28" s="19">
        <v>2000</v>
      </c>
      <c r="D28" s="19">
        <v>2001</v>
      </c>
      <c r="E28" s="19">
        <v>2002</v>
      </c>
      <c r="F28" s="19">
        <v>2003</v>
      </c>
      <c r="G28" s="19">
        <v>2004</v>
      </c>
      <c r="H28" s="19">
        <v>2005</v>
      </c>
      <c r="I28" s="19">
        <v>2006</v>
      </c>
      <c r="J28" s="19">
        <v>2007</v>
      </c>
      <c r="K28" s="19">
        <v>2008</v>
      </c>
      <c r="L28" s="19">
        <v>2009</v>
      </c>
    </row>
    <row r="29" spans="1:12" s="100" customFormat="1">
      <c r="B29" s="6" t="s">
        <v>21</v>
      </c>
      <c r="C29" s="13">
        <v>56</v>
      </c>
      <c r="D29" s="13">
        <v>0</v>
      </c>
      <c r="E29" s="13">
        <v>526</v>
      </c>
      <c r="F29" s="13">
        <v>377</v>
      </c>
      <c r="G29" s="13">
        <v>34</v>
      </c>
      <c r="H29" s="13">
        <v>609</v>
      </c>
      <c r="I29" s="13">
        <v>0</v>
      </c>
      <c r="J29" s="13">
        <v>456</v>
      </c>
      <c r="K29" s="13">
        <v>190</v>
      </c>
      <c r="L29" s="13">
        <v>0</v>
      </c>
    </row>
    <row r="30" spans="1:12" s="100" customFormat="1">
      <c r="B30" s="7" t="s">
        <v>0</v>
      </c>
      <c r="C30" s="14">
        <v>0</v>
      </c>
      <c r="D30" s="14">
        <v>0</v>
      </c>
      <c r="E30" s="14">
        <v>84</v>
      </c>
      <c r="F30" s="14">
        <v>72</v>
      </c>
      <c r="G30" s="14">
        <v>40</v>
      </c>
      <c r="H30" s="14">
        <v>60</v>
      </c>
      <c r="I30" s="14">
        <v>88</v>
      </c>
      <c r="J30" s="14">
        <v>0</v>
      </c>
      <c r="K30" s="14">
        <v>80</v>
      </c>
      <c r="L30" s="14">
        <v>0</v>
      </c>
    </row>
    <row r="31" spans="1:12" s="100" customFormat="1">
      <c r="B31" s="6" t="s">
        <v>1</v>
      </c>
      <c r="C31" s="13">
        <v>0</v>
      </c>
      <c r="D31" s="13">
        <v>0</v>
      </c>
      <c r="E31" s="13"/>
      <c r="F31" s="13"/>
      <c r="G31" s="13">
        <v>215</v>
      </c>
      <c r="H31" s="13">
        <v>64</v>
      </c>
      <c r="I31" s="13">
        <v>16</v>
      </c>
      <c r="J31" s="13">
        <v>0</v>
      </c>
      <c r="K31" s="13">
        <v>119</v>
      </c>
      <c r="L31" s="13">
        <v>0</v>
      </c>
    </row>
    <row r="32" spans="1:12" s="100" customFormat="1" ht="13.5" thickBot="1">
      <c r="B32" s="8" t="s">
        <v>42</v>
      </c>
      <c r="C32" s="15">
        <f t="shared" ref="C32:K32" si="12">SUM(C29:C31)</f>
        <v>56</v>
      </c>
      <c r="D32" s="15">
        <f t="shared" si="12"/>
        <v>0</v>
      </c>
      <c r="E32" s="15">
        <f t="shared" si="12"/>
        <v>610</v>
      </c>
      <c r="F32" s="15">
        <f t="shared" si="12"/>
        <v>449</v>
      </c>
      <c r="G32" s="15">
        <f t="shared" si="12"/>
        <v>289</v>
      </c>
      <c r="H32" s="15">
        <f t="shared" si="12"/>
        <v>733</v>
      </c>
      <c r="I32" s="15">
        <f t="shared" si="12"/>
        <v>104</v>
      </c>
      <c r="J32" s="15">
        <f t="shared" si="12"/>
        <v>456</v>
      </c>
      <c r="K32" s="15">
        <f t="shared" si="12"/>
        <v>389</v>
      </c>
      <c r="L32" s="15">
        <f t="shared" ref="L32" si="13">SUM(L29:L31)</f>
        <v>0</v>
      </c>
    </row>
    <row r="33" spans="1:12" s="100" customFormat="1" ht="13.5" thickBot="1">
      <c r="A33" s="101"/>
      <c r="B33" s="102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100" customFormat="1" ht="25.5" customHeight="1">
      <c r="A34" s="121" t="s">
        <v>27</v>
      </c>
      <c r="B34" s="122"/>
      <c r="C34" s="19">
        <v>2000</v>
      </c>
      <c r="D34" s="19">
        <v>2001</v>
      </c>
      <c r="E34" s="19">
        <v>2002</v>
      </c>
      <c r="F34" s="19">
        <v>2003</v>
      </c>
      <c r="G34" s="19">
        <v>2004</v>
      </c>
      <c r="H34" s="19">
        <v>2005</v>
      </c>
      <c r="I34" s="19">
        <v>2006</v>
      </c>
      <c r="J34" s="19">
        <v>2007</v>
      </c>
      <c r="K34" s="19">
        <v>2008</v>
      </c>
      <c r="L34" s="19">
        <v>2009</v>
      </c>
    </row>
    <row r="35" spans="1:12" s="100" customFormat="1">
      <c r="A35" s="6" t="s">
        <v>21</v>
      </c>
      <c r="B35" s="6"/>
      <c r="C35" s="13">
        <f t="shared" ref="C35:F37" si="14">+C23+C29</f>
        <v>80</v>
      </c>
      <c r="D35" s="13">
        <f t="shared" si="14"/>
        <v>106</v>
      </c>
      <c r="E35" s="13">
        <f t="shared" si="14"/>
        <v>538</v>
      </c>
      <c r="F35" s="13">
        <f t="shared" si="14"/>
        <v>377</v>
      </c>
      <c r="G35" s="13">
        <f t="shared" ref="G35:H37" si="15">+G23+G29</f>
        <v>34</v>
      </c>
      <c r="H35" s="13">
        <f t="shared" si="15"/>
        <v>609</v>
      </c>
      <c r="I35" s="13">
        <f t="shared" ref="I35:K37" si="16">+I23+I29</f>
        <v>0</v>
      </c>
      <c r="J35" s="13">
        <f t="shared" si="16"/>
        <v>456</v>
      </c>
      <c r="K35" s="13">
        <f t="shared" ref="K35:L35" si="17">+K23+K29</f>
        <v>190</v>
      </c>
      <c r="L35" s="13">
        <f t="shared" si="17"/>
        <v>0</v>
      </c>
    </row>
    <row r="36" spans="1:12" s="100" customFormat="1">
      <c r="A36" s="7" t="s">
        <v>0</v>
      </c>
      <c r="B36" s="7"/>
      <c r="C36" s="14">
        <f t="shared" si="14"/>
        <v>169</v>
      </c>
      <c r="D36" s="14">
        <f t="shared" si="14"/>
        <v>58</v>
      </c>
      <c r="E36" s="14">
        <f t="shared" si="14"/>
        <v>198</v>
      </c>
      <c r="F36" s="14">
        <f t="shared" si="14"/>
        <v>96</v>
      </c>
      <c r="G36" s="14">
        <f t="shared" si="15"/>
        <v>40</v>
      </c>
      <c r="H36" s="14">
        <f t="shared" si="15"/>
        <v>60</v>
      </c>
      <c r="I36" s="14">
        <f t="shared" si="16"/>
        <v>219</v>
      </c>
      <c r="J36" s="14">
        <f t="shared" si="16"/>
        <v>26</v>
      </c>
      <c r="K36" s="13">
        <f t="shared" si="16"/>
        <v>80</v>
      </c>
      <c r="L36" s="13">
        <f t="shared" ref="L36:L37" si="18">+L24+L30</f>
        <v>0</v>
      </c>
    </row>
    <row r="37" spans="1:12" s="100" customFormat="1">
      <c r="A37" s="6" t="s">
        <v>1</v>
      </c>
      <c r="B37" s="6"/>
      <c r="C37" s="13">
        <f t="shared" si="14"/>
        <v>81</v>
      </c>
      <c r="D37" s="13">
        <f t="shared" si="14"/>
        <v>77</v>
      </c>
      <c r="E37" s="13">
        <f t="shared" si="14"/>
        <v>37</v>
      </c>
      <c r="F37" s="13">
        <f t="shared" si="14"/>
        <v>58</v>
      </c>
      <c r="G37" s="13">
        <f t="shared" si="15"/>
        <v>285</v>
      </c>
      <c r="H37" s="13">
        <f t="shared" si="15"/>
        <v>126</v>
      </c>
      <c r="I37" s="13">
        <f t="shared" si="16"/>
        <v>24</v>
      </c>
      <c r="J37" s="13">
        <f t="shared" si="16"/>
        <v>108</v>
      </c>
      <c r="K37" s="13">
        <f t="shared" si="16"/>
        <v>119</v>
      </c>
      <c r="L37" s="13">
        <f t="shared" si="18"/>
        <v>0</v>
      </c>
    </row>
    <row r="38" spans="1:12" s="100" customFormat="1" ht="13.5" thickBot="1">
      <c r="A38" s="8" t="s">
        <v>42</v>
      </c>
      <c r="B38" s="8"/>
      <c r="C38" s="15">
        <f t="shared" ref="C38:I38" si="19">SUM(C35:C37)</f>
        <v>330</v>
      </c>
      <c r="D38" s="15">
        <f t="shared" si="19"/>
        <v>241</v>
      </c>
      <c r="E38" s="15">
        <f t="shared" si="19"/>
        <v>773</v>
      </c>
      <c r="F38" s="15">
        <f t="shared" si="19"/>
        <v>531</v>
      </c>
      <c r="G38" s="15">
        <f t="shared" si="19"/>
        <v>359</v>
      </c>
      <c r="H38" s="15">
        <f t="shared" si="19"/>
        <v>795</v>
      </c>
      <c r="I38" s="15">
        <f t="shared" si="19"/>
        <v>243</v>
      </c>
      <c r="J38" s="15">
        <f t="shared" ref="J38:L38" si="20">SUM(J35:J37)</f>
        <v>590</v>
      </c>
      <c r="K38" s="15">
        <f t="shared" si="20"/>
        <v>389</v>
      </c>
      <c r="L38" s="15">
        <f t="shared" si="20"/>
        <v>0</v>
      </c>
    </row>
    <row r="39" spans="1:12" s="100" customFormat="1" ht="13.5" thickBot="1">
      <c r="A39" s="101"/>
      <c r="B39" s="102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100" customFormat="1" ht="71.25" customHeight="1">
      <c r="A40" s="123" t="s">
        <v>44</v>
      </c>
      <c r="B40" s="124"/>
      <c r="C40" s="19">
        <v>2000</v>
      </c>
      <c r="D40" s="19">
        <v>2001</v>
      </c>
      <c r="E40" s="19">
        <v>2002</v>
      </c>
      <c r="F40" s="19">
        <v>2003</v>
      </c>
      <c r="G40" s="19">
        <v>2004</v>
      </c>
      <c r="H40" s="19">
        <v>2005</v>
      </c>
      <c r="I40" s="19">
        <v>2006</v>
      </c>
      <c r="J40" s="19">
        <v>2007</v>
      </c>
      <c r="K40" s="19">
        <v>2008</v>
      </c>
      <c r="L40" s="19">
        <v>2009</v>
      </c>
    </row>
    <row r="41" spans="1:12" s="100" customFormat="1">
      <c r="A41" s="6" t="s">
        <v>21</v>
      </c>
      <c r="B41" s="6"/>
      <c r="C41" s="13">
        <f t="shared" ref="C41:H41" si="21">+C17+C35</f>
        <v>80</v>
      </c>
      <c r="D41" s="13">
        <f t="shared" si="21"/>
        <v>106</v>
      </c>
      <c r="E41" s="13">
        <f t="shared" si="21"/>
        <v>610</v>
      </c>
      <c r="F41" s="13">
        <f t="shared" si="21"/>
        <v>676</v>
      </c>
      <c r="G41" s="13">
        <f t="shared" si="21"/>
        <v>34</v>
      </c>
      <c r="H41" s="13">
        <f t="shared" si="21"/>
        <v>1098</v>
      </c>
      <c r="I41" s="13">
        <f t="shared" ref="I41:J41" si="22">+I17+I35</f>
        <v>0</v>
      </c>
      <c r="J41" s="13">
        <f t="shared" si="22"/>
        <v>456</v>
      </c>
      <c r="K41" s="13">
        <f t="shared" ref="K41:L41" si="23">+K17+K35</f>
        <v>204</v>
      </c>
      <c r="L41" s="13">
        <f t="shared" si="23"/>
        <v>0</v>
      </c>
    </row>
    <row r="42" spans="1:12" s="100" customFormat="1">
      <c r="A42" s="7" t="s">
        <v>0</v>
      </c>
      <c r="B42" s="7"/>
      <c r="C42" s="13">
        <f t="shared" ref="C42:H42" si="24">+C18+C36</f>
        <v>169</v>
      </c>
      <c r="D42" s="13">
        <f t="shared" si="24"/>
        <v>395</v>
      </c>
      <c r="E42" s="13">
        <f t="shared" si="24"/>
        <v>198</v>
      </c>
      <c r="F42" s="13">
        <f t="shared" si="24"/>
        <v>96</v>
      </c>
      <c r="G42" s="13">
        <f t="shared" si="24"/>
        <v>170</v>
      </c>
      <c r="H42" s="13">
        <f t="shared" si="24"/>
        <v>145</v>
      </c>
      <c r="I42" s="13">
        <f t="shared" ref="I42:K42" si="25">+I18+I36</f>
        <v>267</v>
      </c>
      <c r="J42" s="13">
        <f t="shared" si="25"/>
        <v>200</v>
      </c>
      <c r="K42" s="13">
        <f t="shared" si="25"/>
        <v>227</v>
      </c>
      <c r="L42" s="13">
        <f t="shared" ref="L42:L43" si="26">+L18+L36</f>
        <v>0</v>
      </c>
    </row>
    <row r="43" spans="1:12" s="100" customFormat="1">
      <c r="A43" s="6" t="s">
        <v>1</v>
      </c>
      <c r="B43" s="6"/>
      <c r="C43" s="13">
        <f t="shared" ref="C43:H43" si="27">+C19+C37</f>
        <v>289</v>
      </c>
      <c r="D43" s="13">
        <f t="shared" si="27"/>
        <v>77</v>
      </c>
      <c r="E43" s="13">
        <f t="shared" si="27"/>
        <v>58</v>
      </c>
      <c r="F43" s="13">
        <f t="shared" si="27"/>
        <v>231</v>
      </c>
      <c r="G43" s="13">
        <f t="shared" si="27"/>
        <v>285</v>
      </c>
      <c r="H43" s="13">
        <f t="shared" si="27"/>
        <v>166</v>
      </c>
      <c r="I43" s="13">
        <f t="shared" ref="I43:K43" si="28">+I19+I37</f>
        <v>124</v>
      </c>
      <c r="J43" s="13">
        <f t="shared" si="28"/>
        <v>725</v>
      </c>
      <c r="K43" s="13">
        <f t="shared" si="28"/>
        <v>277</v>
      </c>
      <c r="L43" s="13">
        <f t="shared" si="26"/>
        <v>109</v>
      </c>
    </row>
    <row r="44" spans="1:12" s="100" customFormat="1" ht="13.5" thickBot="1">
      <c r="A44" s="8" t="s">
        <v>42</v>
      </c>
      <c r="B44" s="8"/>
      <c r="C44" s="15">
        <f t="shared" ref="C44:L44" si="29">SUM(C41:C43)</f>
        <v>538</v>
      </c>
      <c r="D44" s="15">
        <f t="shared" si="29"/>
        <v>578</v>
      </c>
      <c r="E44" s="15">
        <f t="shared" si="29"/>
        <v>866</v>
      </c>
      <c r="F44" s="15">
        <f t="shared" si="29"/>
        <v>1003</v>
      </c>
      <c r="G44" s="15">
        <f t="shared" si="29"/>
        <v>489</v>
      </c>
      <c r="H44" s="15">
        <f t="shared" si="29"/>
        <v>1409</v>
      </c>
      <c r="I44" s="15">
        <f t="shared" si="29"/>
        <v>391</v>
      </c>
      <c r="J44" s="15">
        <f t="shared" si="29"/>
        <v>1381</v>
      </c>
      <c r="K44" s="15">
        <f t="shared" si="29"/>
        <v>708</v>
      </c>
      <c r="L44" s="15">
        <f t="shared" si="29"/>
        <v>109</v>
      </c>
    </row>
    <row r="45" spans="1:12" s="100" customFormat="1">
      <c r="A45" s="104"/>
      <c r="B45" s="97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100" customFormat="1">
      <c r="A46" s="4" t="s">
        <v>54</v>
      </c>
      <c r="B46" s="105"/>
      <c r="C46" s="116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2" s="100" customFormat="1">
      <c r="A47" s="73" t="s">
        <v>55</v>
      </c>
      <c r="B47" s="105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 s="100" customFormat="1">
      <c r="A48" s="73" t="s">
        <v>50</v>
      </c>
      <c r="B48" s="9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s="92" customFormat="1">
      <c r="A49" s="73" t="s">
        <v>51</v>
      </c>
      <c r="B49" s="73"/>
      <c r="C49" s="113"/>
      <c r="D49" s="113"/>
      <c r="E49" s="113"/>
      <c r="F49" s="113"/>
      <c r="G49" s="113"/>
      <c r="H49" s="113"/>
      <c r="I49" s="113"/>
      <c r="J49" s="75"/>
      <c r="K49" s="75"/>
      <c r="L49" s="75"/>
    </row>
    <row r="50" spans="1:12" s="92" customFormat="1" ht="13.5" thickBot="1"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s="100" customFormat="1" ht="27.75" customHeight="1">
      <c r="B51" s="11" t="s">
        <v>24</v>
      </c>
      <c r="C51" s="19">
        <v>2000</v>
      </c>
      <c r="D51" s="19">
        <v>2001</v>
      </c>
      <c r="E51" s="19">
        <v>2002</v>
      </c>
      <c r="F51" s="19">
        <v>2003</v>
      </c>
      <c r="G51" s="19">
        <v>2004</v>
      </c>
      <c r="H51" s="19">
        <v>2005</v>
      </c>
      <c r="I51" s="19">
        <v>2006</v>
      </c>
      <c r="J51" s="19">
        <v>2007</v>
      </c>
      <c r="K51" s="19">
        <v>2008</v>
      </c>
      <c r="L51" s="19">
        <v>2009</v>
      </c>
    </row>
    <row r="52" spans="1:12" s="100" customFormat="1">
      <c r="B52" s="6" t="s">
        <v>21</v>
      </c>
      <c r="C52" s="13"/>
      <c r="D52" s="13"/>
      <c r="E52" s="13"/>
      <c r="F52" s="13"/>
      <c r="G52" s="13"/>
      <c r="H52" s="13"/>
      <c r="I52" s="13">
        <v>0</v>
      </c>
      <c r="J52" s="13">
        <v>123</v>
      </c>
      <c r="K52" s="13">
        <v>0</v>
      </c>
      <c r="L52" s="13">
        <v>0</v>
      </c>
    </row>
    <row r="53" spans="1:12" s="100" customFormat="1">
      <c r="B53" s="7" t="s">
        <v>0</v>
      </c>
      <c r="C53" s="14"/>
      <c r="D53" s="14"/>
      <c r="E53" s="14"/>
      <c r="F53" s="14"/>
      <c r="G53" s="14"/>
      <c r="H53" s="14"/>
      <c r="I53" s="14">
        <v>0</v>
      </c>
      <c r="J53" s="14">
        <v>24</v>
      </c>
      <c r="K53" s="14">
        <v>32</v>
      </c>
      <c r="L53" s="14">
        <v>0</v>
      </c>
    </row>
    <row r="54" spans="1:12" s="100" customFormat="1">
      <c r="B54" s="6" t="s">
        <v>1</v>
      </c>
      <c r="C54" s="13"/>
      <c r="D54" s="13"/>
      <c r="E54" s="13"/>
      <c r="F54" s="13"/>
      <c r="G54" s="13"/>
      <c r="H54" s="13"/>
      <c r="I54" s="13">
        <v>125</v>
      </c>
      <c r="J54" s="13">
        <v>214</v>
      </c>
      <c r="K54" s="13">
        <v>71</v>
      </c>
      <c r="L54" s="13">
        <v>0</v>
      </c>
    </row>
    <row r="55" spans="1:12" s="100" customFormat="1" ht="13.5" thickBot="1">
      <c r="B55" s="8" t="s">
        <v>20</v>
      </c>
      <c r="C55" s="15">
        <f t="shared" ref="C55:L55" si="30">SUM(C52:C54)</f>
        <v>0</v>
      </c>
      <c r="D55" s="15">
        <f t="shared" si="30"/>
        <v>0</v>
      </c>
      <c r="E55" s="15">
        <f t="shared" si="30"/>
        <v>0</v>
      </c>
      <c r="F55" s="15">
        <f t="shared" si="30"/>
        <v>0</v>
      </c>
      <c r="G55" s="15">
        <f t="shared" si="30"/>
        <v>0</v>
      </c>
      <c r="H55" s="15">
        <f t="shared" si="30"/>
        <v>0</v>
      </c>
      <c r="I55" s="15">
        <f t="shared" si="30"/>
        <v>125</v>
      </c>
      <c r="J55" s="15">
        <f t="shared" si="30"/>
        <v>361</v>
      </c>
      <c r="K55" s="15">
        <f t="shared" si="30"/>
        <v>103</v>
      </c>
      <c r="L55" s="15">
        <f t="shared" si="30"/>
        <v>0</v>
      </c>
    </row>
    <row r="56" spans="1:12" s="100" customFormat="1"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s="100" customFormat="1" ht="10.5" customHeight="1" thickBot="1"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s="100" customFormat="1" ht="48.75" customHeight="1">
      <c r="B58" s="91" t="s">
        <v>35</v>
      </c>
      <c r="C58" s="19">
        <v>2000</v>
      </c>
      <c r="D58" s="19">
        <v>2001</v>
      </c>
      <c r="E58" s="19">
        <v>2002</v>
      </c>
      <c r="F58" s="19">
        <v>2003</v>
      </c>
      <c r="G58" s="19">
        <v>2004</v>
      </c>
      <c r="H58" s="19">
        <v>2005</v>
      </c>
      <c r="I58" s="19">
        <v>2006</v>
      </c>
      <c r="J58" s="19">
        <v>2007</v>
      </c>
      <c r="K58" s="19">
        <v>2008</v>
      </c>
      <c r="L58" s="19">
        <v>2009</v>
      </c>
    </row>
    <row r="59" spans="1:12" s="100" customFormat="1">
      <c r="B59" s="6" t="s">
        <v>21</v>
      </c>
      <c r="C59" s="13"/>
      <c r="D59" s="13"/>
      <c r="E59" s="13"/>
      <c r="F59" s="13"/>
      <c r="G59" s="13"/>
      <c r="H59" s="13"/>
      <c r="I59" s="13"/>
      <c r="J59" s="13">
        <v>12</v>
      </c>
      <c r="K59" s="13">
        <v>0</v>
      </c>
      <c r="L59" s="13">
        <v>0</v>
      </c>
    </row>
    <row r="60" spans="1:12">
      <c r="B60" s="7" t="s">
        <v>0</v>
      </c>
      <c r="C60" s="14"/>
      <c r="D60" s="14"/>
      <c r="E60" s="14"/>
      <c r="F60" s="14"/>
      <c r="G60" s="14"/>
      <c r="H60" s="14"/>
      <c r="I60" s="14"/>
      <c r="J60" s="14">
        <v>31</v>
      </c>
      <c r="K60" s="14">
        <v>0</v>
      </c>
      <c r="L60" s="14">
        <v>0</v>
      </c>
    </row>
    <row r="61" spans="1:12">
      <c r="B61" s="6" t="s">
        <v>1</v>
      </c>
      <c r="C61" s="13"/>
      <c r="D61" s="13"/>
      <c r="E61" s="13"/>
      <c r="F61" s="13"/>
      <c r="G61" s="13"/>
      <c r="H61" s="13"/>
      <c r="I61" s="13"/>
      <c r="J61" s="13">
        <v>57</v>
      </c>
      <c r="K61" s="13">
        <v>0</v>
      </c>
      <c r="L61" s="13">
        <v>0</v>
      </c>
    </row>
    <row r="62" spans="1:12" ht="13.5" thickBot="1">
      <c r="B62" s="8" t="s">
        <v>42</v>
      </c>
      <c r="C62" s="15">
        <f t="shared" ref="C62:L62" si="31">SUM(C59:C61)</f>
        <v>0</v>
      </c>
      <c r="D62" s="15">
        <f t="shared" si="31"/>
        <v>0</v>
      </c>
      <c r="E62" s="15">
        <f t="shared" si="31"/>
        <v>0</v>
      </c>
      <c r="F62" s="15">
        <f t="shared" si="31"/>
        <v>0</v>
      </c>
      <c r="G62" s="15">
        <f t="shared" si="31"/>
        <v>0</v>
      </c>
      <c r="H62" s="15">
        <f t="shared" si="31"/>
        <v>0</v>
      </c>
      <c r="I62" s="15">
        <f t="shared" si="31"/>
        <v>0</v>
      </c>
      <c r="J62" s="15">
        <f t="shared" si="31"/>
        <v>100</v>
      </c>
      <c r="K62" s="15">
        <f t="shared" si="31"/>
        <v>0</v>
      </c>
      <c r="L62" s="15">
        <f t="shared" si="31"/>
        <v>0</v>
      </c>
    </row>
    <row r="63" spans="1:12" s="100" customFormat="1" ht="13.5" thickBot="1">
      <c r="A63" s="101"/>
      <c r="B63" s="102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94" customFormat="1" ht="93" customHeight="1">
      <c r="A64" s="123" t="s">
        <v>43</v>
      </c>
      <c r="B64" s="124"/>
      <c r="C64" s="19">
        <v>2000</v>
      </c>
      <c r="D64" s="19">
        <v>2001</v>
      </c>
      <c r="E64" s="19">
        <v>2002</v>
      </c>
      <c r="F64" s="19">
        <v>2003</v>
      </c>
      <c r="G64" s="19">
        <v>2004</v>
      </c>
      <c r="H64" s="19">
        <v>2005</v>
      </c>
      <c r="I64" s="19">
        <v>2006</v>
      </c>
      <c r="J64" s="19">
        <v>2007</v>
      </c>
      <c r="K64" s="19">
        <v>2008</v>
      </c>
      <c r="L64" s="19">
        <v>2009</v>
      </c>
    </row>
    <row r="65" spans="1:12" s="94" customFormat="1">
      <c r="A65" s="6" t="s">
        <v>21</v>
      </c>
      <c r="B65" s="6"/>
      <c r="C65" s="13">
        <f t="shared" ref="C65:H65" si="32">C52+C59</f>
        <v>0</v>
      </c>
      <c r="D65" s="13">
        <f t="shared" si="32"/>
        <v>0</v>
      </c>
      <c r="E65" s="13">
        <f t="shared" si="32"/>
        <v>0</v>
      </c>
      <c r="F65" s="13">
        <f t="shared" si="32"/>
        <v>0</v>
      </c>
      <c r="G65" s="13">
        <f t="shared" si="32"/>
        <v>0</v>
      </c>
      <c r="H65" s="13">
        <f t="shared" si="32"/>
        <v>0</v>
      </c>
      <c r="I65" s="13">
        <f t="shared" ref="I65:L65" si="33">I52+I59</f>
        <v>0</v>
      </c>
      <c r="J65" s="13">
        <f t="shared" si="33"/>
        <v>135</v>
      </c>
      <c r="K65" s="13">
        <f t="shared" si="33"/>
        <v>0</v>
      </c>
      <c r="L65" s="13">
        <f t="shared" si="33"/>
        <v>0</v>
      </c>
    </row>
    <row r="66" spans="1:12" s="94" customFormat="1">
      <c r="A66" s="7" t="s">
        <v>0</v>
      </c>
      <c r="B66" s="7"/>
      <c r="C66" s="13">
        <f t="shared" ref="C66:H66" si="34">C53+C60</f>
        <v>0</v>
      </c>
      <c r="D66" s="13">
        <f t="shared" si="34"/>
        <v>0</v>
      </c>
      <c r="E66" s="13">
        <f t="shared" si="34"/>
        <v>0</v>
      </c>
      <c r="F66" s="13">
        <f t="shared" si="34"/>
        <v>0</v>
      </c>
      <c r="G66" s="13">
        <f t="shared" si="34"/>
        <v>0</v>
      </c>
      <c r="H66" s="13">
        <f t="shared" si="34"/>
        <v>0</v>
      </c>
      <c r="I66" s="13">
        <f t="shared" ref="I66:L66" si="35">I53+I60</f>
        <v>0</v>
      </c>
      <c r="J66" s="13">
        <f t="shared" si="35"/>
        <v>55</v>
      </c>
      <c r="K66" s="13">
        <f t="shared" si="35"/>
        <v>32</v>
      </c>
      <c r="L66" s="13">
        <f t="shared" si="35"/>
        <v>0</v>
      </c>
    </row>
    <row r="67" spans="1:12" s="94" customFormat="1">
      <c r="A67" s="6" t="s">
        <v>1</v>
      </c>
      <c r="B67" s="6"/>
      <c r="C67" s="13">
        <f t="shared" ref="C67:H67" si="36">C54+C61</f>
        <v>0</v>
      </c>
      <c r="D67" s="13">
        <f t="shared" si="36"/>
        <v>0</v>
      </c>
      <c r="E67" s="13">
        <f t="shared" si="36"/>
        <v>0</v>
      </c>
      <c r="F67" s="13">
        <f t="shared" si="36"/>
        <v>0</v>
      </c>
      <c r="G67" s="13">
        <f t="shared" si="36"/>
        <v>0</v>
      </c>
      <c r="H67" s="13">
        <f t="shared" si="36"/>
        <v>0</v>
      </c>
      <c r="I67" s="13">
        <f t="shared" ref="I67:L67" si="37">I54+I61</f>
        <v>125</v>
      </c>
      <c r="J67" s="13">
        <f t="shared" si="37"/>
        <v>271</v>
      </c>
      <c r="K67" s="13">
        <f t="shared" si="37"/>
        <v>71</v>
      </c>
      <c r="L67" s="13">
        <f t="shared" si="37"/>
        <v>0</v>
      </c>
    </row>
    <row r="68" spans="1:12" s="94" customFormat="1" ht="13.5" thickBot="1">
      <c r="A68" s="8" t="s">
        <v>42</v>
      </c>
      <c r="B68" s="8"/>
      <c r="C68" s="67">
        <f t="shared" ref="C68:H68" si="38">SUM(C65:C67)</f>
        <v>0</v>
      </c>
      <c r="D68" s="67">
        <f t="shared" si="38"/>
        <v>0</v>
      </c>
      <c r="E68" s="67">
        <f t="shared" si="38"/>
        <v>0</v>
      </c>
      <c r="F68" s="67">
        <f t="shared" si="38"/>
        <v>0</v>
      </c>
      <c r="G68" s="67">
        <f t="shared" si="38"/>
        <v>0</v>
      </c>
      <c r="H68" s="67">
        <f t="shared" si="38"/>
        <v>0</v>
      </c>
      <c r="I68" s="67">
        <f t="shared" ref="I68:L68" si="39">SUM(I65:I67)</f>
        <v>125</v>
      </c>
      <c r="J68" s="67">
        <f t="shared" si="39"/>
        <v>461</v>
      </c>
      <c r="K68" s="67">
        <f t="shared" si="39"/>
        <v>103</v>
      </c>
      <c r="L68" s="67">
        <f t="shared" si="39"/>
        <v>0</v>
      </c>
    </row>
    <row r="69" spans="1:12" s="92" customFormat="1" ht="6" customHeight="1">
      <c r="A69" s="103"/>
      <c r="B69" s="9"/>
      <c r="C69" s="75"/>
      <c r="D69" s="75"/>
      <c r="E69" s="75"/>
      <c r="F69" s="75"/>
      <c r="G69" s="75"/>
      <c r="H69" s="75"/>
      <c r="I69" s="75"/>
      <c r="J69" s="75"/>
      <c r="K69" s="75"/>
      <c r="L69" s="75"/>
    </row>
    <row r="70" spans="1:12" s="100" customFormat="1" ht="13.5" thickBot="1"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27" customHeight="1">
      <c r="A71" s="125" t="s">
        <v>34</v>
      </c>
      <c r="B71" s="126"/>
      <c r="C71" s="19">
        <v>2000</v>
      </c>
      <c r="D71" s="19">
        <v>2001</v>
      </c>
      <c r="E71" s="19">
        <v>2002</v>
      </c>
      <c r="F71" s="19">
        <v>2003</v>
      </c>
      <c r="G71" s="19">
        <v>2004</v>
      </c>
      <c r="H71" s="19">
        <v>2005</v>
      </c>
      <c r="I71" s="19">
        <v>2006</v>
      </c>
      <c r="J71" s="19">
        <v>2007</v>
      </c>
      <c r="K71" s="19">
        <v>2008</v>
      </c>
      <c r="L71" s="19">
        <v>2009</v>
      </c>
    </row>
    <row r="72" spans="1:12">
      <c r="A72" s="6" t="s">
        <v>21</v>
      </c>
      <c r="B72" s="6"/>
      <c r="C72" s="14">
        <f t="shared" ref="C72:H72" si="40">C41+C65</f>
        <v>80</v>
      </c>
      <c r="D72" s="14">
        <f t="shared" si="40"/>
        <v>106</v>
      </c>
      <c r="E72" s="14">
        <f t="shared" si="40"/>
        <v>610</v>
      </c>
      <c r="F72" s="14">
        <f t="shared" si="40"/>
        <v>676</v>
      </c>
      <c r="G72" s="14">
        <f t="shared" si="40"/>
        <v>34</v>
      </c>
      <c r="H72" s="14">
        <f t="shared" si="40"/>
        <v>1098</v>
      </c>
      <c r="I72" s="14">
        <f t="shared" ref="I72:L72" si="41">I41+I65</f>
        <v>0</v>
      </c>
      <c r="J72" s="14">
        <f t="shared" si="41"/>
        <v>591</v>
      </c>
      <c r="K72" s="14">
        <f t="shared" si="41"/>
        <v>204</v>
      </c>
      <c r="L72" s="14">
        <f t="shared" si="41"/>
        <v>0</v>
      </c>
    </row>
    <row r="73" spans="1:12">
      <c r="A73" s="7" t="s">
        <v>0</v>
      </c>
      <c r="B73" s="7"/>
      <c r="C73" s="14">
        <f t="shared" ref="C73:H73" si="42">C42+C66</f>
        <v>169</v>
      </c>
      <c r="D73" s="14">
        <f t="shared" si="42"/>
        <v>395</v>
      </c>
      <c r="E73" s="14">
        <f t="shared" si="42"/>
        <v>198</v>
      </c>
      <c r="F73" s="14">
        <f t="shared" si="42"/>
        <v>96</v>
      </c>
      <c r="G73" s="14">
        <f t="shared" si="42"/>
        <v>170</v>
      </c>
      <c r="H73" s="14">
        <f t="shared" si="42"/>
        <v>145</v>
      </c>
      <c r="I73" s="14">
        <f t="shared" ref="I73:L73" si="43">I42+I66</f>
        <v>267</v>
      </c>
      <c r="J73" s="14">
        <f t="shared" si="43"/>
        <v>255</v>
      </c>
      <c r="K73" s="14">
        <f t="shared" si="43"/>
        <v>259</v>
      </c>
      <c r="L73" s="14">
        <f t="shared" si="43"/>
        <v>0</v>
      </c>
    </row>
    <row r="74" spans="1:12">
      <c r="A74" s="6" t="s">
        <v>1</v>
      </c>
      <c r="B74" s="6"/>
      <c r="C74" s="14">
        <f t="shared" ref="C74:H74" si="44">C43+C67</f>
        <v>289</v>
      </c>
      <c r="D74" s="14">
        <f t="shared" si="44"/>
        <v>77</v>
      </c>
      <c r="E74" s="14">
        <f t="shared" si="44"/>
        <v>58</v>
      </c>
      <c r="F74" s="14">
        <f t="shared" si="44"/>
        <v>231</v>
      </c>
      <c r="G74" s="14">
        <f t="shared" si="44"/>
        <v>285</v>
      </c>
      <c r="H74" s="14">
        <f t="shared" si="44"/>
        <v>166</v>
      </c>
      <c r="I74" s="14">
        <f t="shared" ref="I74:L74" si="45">I43+I67</f>
        <v>249</v>
      </c>
      <c r="J74" s="14">
        <f t="shared" si="45"/>
        <v>996</v>
      </c>
      <c r="K74" s="14">
        <f t="shared" si="45"/>
        <v>348</v>
      </c>
      <c r="L74" s="14">
        <f t="shared" si="45"/>
        <v>109</v>
      </c>
    </row>
    <row r="75" spans="1:12" ht="13.5" thickBot="1">
      <c r="A75" s="8" t="s">
        <v>42</v>
      </c>
      <c r="B75" s="8"/>
      <c r="C75" s="15">
        <f t="shared" ref="C75:H75" si="46">SUM(C72:C74)</f>
        <v>538</v>
      </c>
      <c r="D75" s="15">
        <f t="shared" si="46"/>
        <v>578</v>
      </c>
      <c r="E75" s="15">
        <f t="shared" si="46"/>
        <v>866</v>
      </c>
      <c r="F75" s="15">
        <f t="shared" si="46"/>
        <v>1003</v>
      </c>
      <c r="G75" s="15">
        <f t="shared" si="46"/>
        <v>489</v>
      </c>
      <c r="H75" s="15">
        <f t="shared" si="46"/>
        <v>1409</v>
      </c>
      <c r="I75" s="15">
        <f t="shared" ref="I75:L75" si="47">SUM(I72:I74)</f>
        <v>516</v>
      </c>
      <c r="J75" s="15">
        <f t="shared" si="47"/>
        <v>1842</v>
      </c>
      <c r="K75" s="15">
        <f t="shared" si="47"/>
        <v>811</v>
      </c>
      <c r="L75" s="15">
        <f t="shared" si="47"/>
        <v>109</v>
      </c>
    </row>
    <row r="76" spans="1:12" ht="8.25" customHeight="1">
      <c r="B76" s="2"/>
    </row>
    <row r="77" spans="1:12" s="20" customFormat="1" ht="10.5">
      <c r="C77" s="16"/>
      <c r="D77" s="16"/>
      <c r="E77" s="16"/>
      <c r="F77" s="16"/>
      <c r="G77" s="16"/>
      <c r="H77" s="16"/>
      <c r="I77" s="2"/>
      <c r="J77" s="2"/>
      <c r="K77" s="2"/>
      <c r="L77" s="2"/>
    </row>
    <row r="78" spans="1:12" s="20" customFormat="1" ht="10.5">
      <c r="C78" s="29"/>
      <c r="D78" s="29"/>
      <c r="E78" s="29"/>
      <c r="F78" s="29"/>
      <c r="G78" s="29"/>
      <c r="H78" s="29"/>
      <c r="I78" s="2"/>
      <c r="J78" s="2"/>
      <c r="K78" s="2"/>
      <c r="L78" s="2"/>
    </row>
    <row r="79" spans="1:12" s="20" customFormat="1" ht="10.5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2"/>
    </row>
    <row r="80" spans="1:12">
      <c r="B80" s="75"/>
      <c r="C80" s="10"/>
      <c r="D80" s="10"/>
      <c r="E80" s="10"/>
      <c r="F80" s="10"/>
      <c r="G80" s="10"/>
      <c r="H80" s="10"/>
      <c r="I80" s="10"/>
      <c r="J80" s="10"/>
      <c r="K80" s="10"/>
    </row>
  </sheetData>
  <mergeCells count="5">
    <mergeCell ref="A16:B16"/>
    <mergeCell ref="A34:B34"/>
    <mergeCell ref="A71:B71"/>
    <mergeCell ref="A40:B40"/>
    <mergeCell ref="A64:B64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1" manualBreakCount="1">
    <brk id="44" max="3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zoomScaleNormal="100" zoomScaleSheetLayoutView="75" workbookViewId="0">
      <selection activeCell="A3" sqref="A3"/>
    </sheetView>
  </sheetViews>
  <sheetFormatPr baseColWidth="10" defaultColWidth="12" defaultRowHeight="11.25"/>
  <cols>
    <col min="1" max="1" width="3.5703125" style="32" customWidth="1"/>
    <col min="2" max="2" width="33" style="32" customWidth="1"/>
    <col min="3" max="9" width="5.5703125" style="32" bestFit="1" customWidth="1"/>
    <col min="10" max="12" width="6.5703125" style="32" customWidth="1"/>
    <col min="13" max="16384" width="12" style="32"/>
  </cols>
  <sheetData>
    <row r="1" spans="1:12" ht="11.25" customHeight="1">
      <c r="A1" s="4" t="s">
        <v>75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68" customFormat="1" ht="12.75" customHeight="1">
      <c r="A2" s="4" t="s">
        <v>76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2" thickBot="1">
      <c r="B3" s="33"/>
    </row>
    <row r="4" spans="1:12" ht="22.5">
      <c r="B4" s="11" t="s">
        <v>18</v>
      </c>
      <c r="C4" s="19">
        <v>2000</v>
      </c>
      <c r="D4" s="19">
        <v>2001</v>
      </c>
      <c r="E4" s="19">
        <v>2002</v>
      </c>
      <c r="F4" s="19">
        <v>2003</v>
      </c>
      <c r="G4" s="19">
        <v>2004</v>
      </c>
      <c r="H4" s="19">
        <v>2005</v>
      </c>
      <c r="I4" s="19">
        <v>2006</v>
      </c>
      <c r="J4" s="19">
        <v>2007</v>
      </c>
      <c r="K4" s="19">
        <v>2008</v>
      </c>
      <c r="L4" s="19">
        <v>2009</v>
      </c>
    </row>
    <row r="5" spans="1:12">
      <c r="B5" s="35" t="s">
        <v>46</v>
      </c>
      <c r="C5" s="38">
        <v>570</v>
      </c>
      <c r="D5" s="38">
        <v>300</v>
      </c>
      <c r="E5" s="38">
        <v>533</v>
      </c>
      <c r="F5" s="38">
        <v>1633</v>
      </c>
      <c r="G5" s="38">
        <v>1171</v>
      </c>
      <c r="H5" s="38">
        <v>884</v>
      </c>
      <c r="I5" s="38">
        <v>2722</v>
      </c>
      <c r="J5" s="38">
        <v>1951</v>
      </c>
      <c r="K5" s="38">
        <v>1824</v>
      </c>
      <c r="L5" s="38">
        <v>1334</v>
      </c>
    </row>
    <row r="6" spans="1:12">
      <c r="B6" s="35" t="s">
        <v>11</v>
      </c>
      <c r="C6" s="38"/>
      <c r="D6" s="38">
        <v>48</v>
      </c>
      <c r="E6" s="38"/>
      <c r="F6" s="38">
        <v>18</v>
      </c>
      <c r="G6" s="38">
        <v>12</v>
      </c>
      <c r="H6" s="38"/>
      <c r="I6" s="38"/>
      <c r="J6" s="38">
        <v>32</v>
      </c>
      <c r="K6" s="38">
        <v>72</v>
      </c>
      <c r="L6" s="38">
        <v>60</v>
      </c>
    </row>
    <row r="7" spans="1:12">
      <c r="B7" s="35" t="s">
        <v>8</v>
      </c>
      <c r="C7" s="38">
        <v>29</v>
      </c>
      <c r="D7" s="38">
        <v>18</v>
      </c>
      <c r="E7" s="38">
        <v>58</v>
      </c>
      <c r="F7" s="37">
        <v>142</v>
      </c>
      <c r="G7" s="38"/>
      <c r="H7" s="38"/>
      <c r="I7" s="38">
        <v>51</v>
      </c>
      <c r="J7" s="38">
        <v>84</v>
      </c>
      <c r="K7" s="38"/>
      <c r="L7" s="38">
        <v>126</v>
      </c>
    </row>
    <row r="8" spans="1:12">
      <c r="B8" s="35" t="s">
        <v>45</v>
      </c>
      <c r="C8" s="38">
        <v>124</v>
      </c>
      <c r="D8" s="38">
        <v>2195</v>
      </c>
      <c r="E8" s="38">
        <v>1450</v>
      </c>
      <c r="F8" s="38">
        <v>982</v>
      </c>
      <c r="G8" s="38">
        <v>656</v>
      </c>
      <c r="H8" s="38">
        <v>283</v>
      </c>
      <c r="I8" s="38">
        <v>688</v>
      </c>
      <c r="J8" s="38">
        <v>459</v>
      </c>
      <c r="K8" s="38">
        <v>453</v>
      </c>
      <c r="L8" s="38">
        <v>84</v>
      </c>
    </row>
    <row r="9" spans="1:12">
      <c r="B9" s="35" t="s">
        <v>16</v>
      </c>
      <c r="C9" s="38">
        <v>517</v>
      </c>
      <c r="D9" s="38">
        <v>564</v>
      </c>
      <c r="E9" s="38">
        <v>333</v>
      </c>
      <c r="F9" s="38">
        <v>1070</v>
      </c>
      <c r="G9" s="38">
        <v>267</v>
      </c>
      <c r="H9" s="38">
        <v>209</v>
      </c>
      <c r="I9" s="38">
        <v>369</v>
      </c>
      <c r="J9" s="38">
        <v>581</v>
      </c>
      <c r="K9" s="38">
        <v>86</v>
      </c>
      <c r="L9" s="38">
        <v>144</v>
      </c>
    </row>
    <row r="10" spans="1:12">
      <c r="B10" s="35" t="s">
        <v>13</v>
      </c>
      <c r="C10" s="38"/>
      <c r="D10" s="38">
        <v>169</v>
      </c>
      <c r="E10" s="38">
        <v>56</v>
      </c>
      <c r="F10" s="37"/>
      <c r="G10" s="38">
        <v>16</v>
      </c>
      <c r="H10" s="38">
        <v>168</v>
      </c>
      <c r="I10" s="38">
        <v>32</v>
      </c>
      <c r="J10" s="38"/>
      <c r="K10" s="38">
        <v>153</v>
      </c>
      <c r="L10" s="38">
        <v>318</v>
      </c>
    </row>
    <row r="11" spans="1:12">
      <c r="B11" s="35" t="s">
        <v>5</v>
      </c>
      <c r="C11" s="38"/>
      <c r="D11" s="38"/>
      <c r="E11" s="38"/>
      <c r="F11" s="38">
        <v>139</v>
      </c>
      <c r="G11" s="38">
        <v>84</v>
      </c>
      <c r="H11" s="38">
        <v>162</v>
      </c>
      <c r="I11" s="38">
        <v>26</v>
      </c>
      <c r="J11" s="38">
        <v>12</v>
      </c>
      <c r="K11" s="38"/>
      <c r="L11" s="38">
        <v>82</v>
      </c>
    </row>
    <row r="12" spans="1:12">
      <c r="B12" s="35" t="s">
        <v>14</v>
      </c>
      <c r="C12" s="38">
        <v>10</v>
      </c>
      <c r="D12" s="38"/>
      <c r="E12" s="38">
        <v>9</v>
      </c>
      <c r="F12" s="37">
        <v>30</v>
      </c>
      <c r="G12" s="38">
        <v>13</v>
      </c>
      <c r="H12" s="38">
        <v>29</v>
      </c>
      <c r="I12" s="38">
        <v>14</v>
      </c>
      <c r="J12" s="38">
        <v>471</v>
      </c>
      <c r="K12" s="38">
        <v>36</v>
      </c>
      <c r="L12" s="38">
        <v>91</v>
      </c>
    </row>
    <row r="13" spans="1:12">
      <c r="B13" s="35" t="s">
        <v>12</v>
      </c>
      <c r="C13" s="38"/>
      <c r="D13" s="38">
        <v>30</v>
      </c>
      <c r="E13" s="38"/>
      <c r="F13" s="38">
        <v>39</v>
      </c>
      <c r="G13" s="38">
        <v>22</v>
      </c>
      <c r="H13" s="38"/>
      <c r="I13" s="38">
        <v>36</v>
      </c>
      <c r="J13" s="38">
        <v>8</v>
      </c>
      <c r="K13" s="38"/>
      <c r="L13" s="38"/>
    </row>
    <row r="14" spans="1:12">
      <c r="B14" s="35" t="s">
        <v>4</v>
      </c>
      <c r="C14" s="38"/>
      <c r="D14" s="38">
        <v>10</v>
      </c>
      <c r="E14" s="38"/>
      <c r="F14" s="38"/>
      <c r="G14" s="38"/>
      <c r="H14" s="38"/>
      <c r="I14" s="38">
        <v>0</v>
      </c>
      <c r="J14" s="38">
        <v>0</v>
      </c>
      <c r="K14" s="38">
        <v>0</v>
      </c>
      <c r="L14" s="38">
        <v>0</v>
      </c>
    </row>
    <row r="15" spans="1:12">
      <c r="B15" s="35" t="s">
        <v>30</v>
      </c>
      <c r="C15" s="38"/>
      <c r="D15" s="38">
        <v>45</v>
      </c>
      <c r="E15" s="38">
        <v>8</v>
      </c>
      <c r="F15" s="38"/>
      <c r="G15" s="38">
        <v>98</v>
      </c>
      <c r="H15" s="38"/>
      <c r="I15" s="38">
        <v>100</v>
      </c>
      <c r="J15" s="38"/>
      <c r="K15" s="38"/>
      <c r="L15" s="38">
        <v>40</v>
      </c>
    </row>
    <row r="16" spans="1:12">
      <c r="B16" s="34" t="s">
        <v>7</v>
      </c>
      <c r="C16" s="37"/>
      <c r="D16" s="38"/>
      <c r="E16" s="38"/>
      <c r="F16" s="38"/>
      <c r="G16" s="38">
        <v>16</v>
      </c>
      <c r="H16" s="38">
        <v>75</v>
      </c>
      <c r="I16" s="38">
        <v>60</v>
      </c>
      <c r="J16" s="38">
        <v>279</v>
      </c>
      <c r="K16" s="38">
        <v>261</v>
      </c>
      <c r="L16" s="38">
        <v>128</v>
      </c>
    </row>
    <row r="17" spans="2:12">
      <c r="B17" s="35" t="s">
        <v>10</v>
      </c>
      <c r="C17" s="38"/>
      <c r="D17" s="38">
        <v>70</v>
      </c>
      <c r="E17" s="38">
        <v>48</v>
      </c>
      <c r="F17" s="38">
        <v>52</v>
      </c>
      <c r="G17" s="38"/>
      <c r="H17" s="38">
        <v>172</v>
      </c>
      <c r="I17" s="38"/>
      <c r="J17" s="38">
        <v>70</v>
      </c>
      <c r="K17" s="38">
        <v>26</v>
      </c>
      <c r="L17" s="38"/>
    </row>
    <row r="18" spans="2:12">
      <c r="B18" s="35" t="s">
        <v>9</v>
      </c>
      <c r="C18" s="38">
        <v>28</v>
      </c>
      <c r="D18" s="38"/>
      <c r="E18" s="38">
        <v>43</v>
      </c>
      <c r="F18" s="38">
        <v>26</v>
      </c>
      <c r="G18" s="38"/>
      <c r="H18" s="38">
        <v>58</v>
      </c>
      <c r="I18" s="38">
        <v>20</v>
      </c>
      <c r="J18" s="38"/>
      <c r="K18" s="38">
        <v>154</v>
      </c>
      <c r="L18" s="38">
        <v>57</v>
      </c>
    </row>
    <row r="19" spans="2:12">
      <c r="B19" s="35" t="s">
        <v>6</v>
      </c>
      <c r="C19" s="37">
        <v>20</v>
      </c>
      <c r="D19" s="37">
        <v>18</v>
      </c>
      <c r="E19" s="37">
        <v>40</v>
      </c>
      <c r="F19" s="38">
        <v>120</v>
      </c>
      <c r="G19" s="38">
        <v>22</v>
      </c>
      <c r="H19" s="38">
        <v>70</v>
      </c>
      <c r="I19" s="38">
        <v>30</v>
      </c>
      <c r="J19" s="38">
        <v>260</v>
      </c>
      <c r="K19" s="38">
        <v>72</v>
      </c>
      <c r="L19" s="38"/>
    </row>
    <row r="20" spans="2:12" ht="12" thickBot="1">
      <c r="B20" s="36" t="s">
        <v>42</v>
      </c>
      <c r="C20" s="39">
        <f t="shared" ref="C20:H20" si="0">SUM(C5:C19)</f>
        <v>1298</v>
      </c>
      <c r="D20" s="39">
        <f t="shared" si="0"/>
        <v>3467</v>
      </c>
      <c r="E20" s="39">
        <f t="shared" si="0"/>
        <v>2578</v>
      </c>
      <c r="F20" s="39">
        <f t="shared" si="0"/>
        <v>4251</v>
      </c>
      <c r="G20" s="39">
        <f t="shared" si="0"/>
        <v>2377</v>
      </c>
      <c r="H20" s="39">
        <f t="shared" si="0"/>
        <v>2110</v>
      </c>
      <c r="I20" s="39">
        <f t="shared" ref="I20:K20" si="1">SUM(I5:I19)</f>
        <v>4148</v>
      </c>
      <c r="J20" s="39">
        <f t="shared" si="1"/>
        <v>4207</v>
      </c>
      <c r="K20" s="39">
        <f t="shared" si="1"/>
        <v>3137</v>
      </c>
      <c r="L20" s="39">
        <f t="shared" ref="L20" si="2">SUM(L5:L19)</f>
        <v>2464</v>
      </c>
    </row>
    <row r="21" spans="2:12" ht="12" thickBot="1"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2:12" ht="22.5">
      <c r="B22" s="11" t="s">
        <v>25</v>
      </c>
      <c r="C22" s="19">
        <v>2000</v>
      </c>
      <c r="D22" s="19">
        <v>2001</v>
      </c>
      <c r="E22" s="19">
        <v>2002</v>
      </c>
      <c r="F22" s="19">
        <v>2003</v>
      </c>
      <c r="G22" s="19">
        <v>2004</v>
      </c>
      <c r="H22" s="19">
        <v>2005</v>
      </c>
      <c r="I22" s="19">
        <v>2006</v>
      </c>
      <c r="J22" s="19">
        <v>2007</v>
      </c>
      <c r="K22" s="19">
        <v>2008</v>
      </c>
      <c r="L22" s="19">
        <v>2009</v>
      </c>
    </row>
    <row r="23" spans="2:12">
      <c r="B23" s="35" t="s">
        <v>46</v>
      </c>
      <c r="C23" s="38"/>
      <c r="D23" s="38"/>
      <c r="E23" s="38">
        <v>651</v>
      </c>
      <c r="F23" s="38">
        <v>569</v>
      </c>
      <c r="G23" s="38">
        <v>16</v>
      </c>
      <c r="H23" s="38">
        <v>701</v>
      </c>
      <c r="I23" s="38">
        <v>4</v>
      </c>
      <c r="J23" s="38">
        <v>672</v>
      </c>
      <c r="K23" s="38">
        <v>462</v>
      </c>
      <c r="L23" s="38">
        <v>90</v>
      </c>
    </row>
    <row r="24" spans="2:12">
      <c r="B24" s="35" t="s">
        <v>11</v>
      </c>
      <c r="C24" s="38"/>
      <c r="D24" s="38"/>
      <c r="E24" s="38">
        <v>12</v>
      </c>
      <c r="F24" s="38">
        <v>11</v>
      </c>
      <c r="G24" s="38"/>
      <c r="H24" s="38"/>
      <c r="I24" s="38">
        <v>0</v>
      </c>
      <c r="J24" s="38">
        <v>0</v>
      </c>
      <c r="K24" s="38">
        <v>0</v>
      </c>
      <c r="L24" s="38">
        <v>0</v>
      </c>
    </row>
    <row r="25" spans="2:12">
      <c r="B25" s="35" t="s">
        <v>8</v>
      </c>
      <c r="C25" s="38">
        <v>46</v>
      </c>
      <c r="D25" s="38"/>
      <c r="E25" s="38">
        <v>46</v>
      </c>
      <c r="F25" s="38">
        <v>96</v>
      </c>
      <c r="G25" s="38">
        <v>12</v>
      </c>
      <c r="H25" s="38">
        <v>6</v>
      </c>
      <c r="I25" s="38">
        <v>0</v>
      </c>
      <c r="J25" s="38">
        <v>0</v>
      </c>
      <c r="K25" s="38">
        <v>0</v>
      </c>
      <c r="L25" s="38">
        <v>25</v>
      </c>
    </row>
    <row r="26" spans="2:12">
      <c r="B26" s="35" t="s">
        <v>45</v>
      </c>
      <c r="C26" s="38">
        <v>208</v>
      </c>
      <c r="D26" s="38"/>
      <c r="E26" s="38">
        <v>176</v>
      </c>
      <c r="F26" s="38">
        <v>308</v>
      </c>
      <c r="G26" s="38">
        <v>616</v>
      </c>
      <c r="H26" s="38">
        <v>450</v>
      </c>
      <c r="I26" s="38">
        <v>190</v>
      </c>
      <c r="J26" s="38">
        <v>73</v>
      </c>
      <c r="K26" s="38">
        <v>314</v>
      </c>
      <c r="L26" s="38">
        <v>2</v>
      </c>
    </row>
    <row r="27" spans="2:12">
      <c r="B27" s="35" t="s">
        <v>16</v>
      </c>
      <c r="C27" s="38">
        <v>303</v>
      </c>
      <c r="D27" s="38">
        <v>48</v>
      </c>
      <c r="E27" s="38">
        <v>30</v>
      </c>
      <c r="F27" s="38">
        <v>212</v>
      </c>
      <c r="G27" s="38">
        <v>200</v>
      </c>
      <c r="H27" s="38">
        <v>304</v>
      </c>
      <c r="I27" s="38"/>
      <c r="J27" s="38">
        <v>94</v>
      </c>
      <c r="K27" s="38"/>
      <c r="L27" s="38">
        <v>87</v>
      </c>
    </row>
    <row r="28" spans="2:12">
      <c r="B28" s="35" t="s">
        <v>13</v>
      </c>
      <c r="C28" s="38"/>
      <c r="D28" s="38"/>
      <c r="E28" s="38">
        <v>32</v>
      </c>
      <c r="F28" s="38">
        <v>70</v>
      </c>
      <c r="G28" s="38">
        <v>12</v>
      </c>
      <c r="H28" s="38"/>
      <c r="I28" s="38"/>
      <c r="J28" s="38">
        <v>20</v>
      </c>
      <c r="K28" s="38">
        <v>24</v>
      </c>
      <c r="L28" s="38">
        <v>26</v>
      </c>
    </row>
    <row r="29" spans="2:12">
      <c r="B29" s="35" t="s">
        <v>5</v>
      </c>
      <c r="C29" s="38"/>
      <c r="D29" s="38">
        <v>120</v>
      </c>
      <c r="E29" s="38"/>
      <c r="F29" s="38"/>
      <c r="G29" s="38">
        <v>235</v>
      </c>
      <c r="H29" s="38">
        <v>58</v>
      </c>
      <c r="I29" s="38">
        <v>34</v>
      </c>
      <c r="J29" s="38"/>
      <c r="K29" s="38">
        <v>113</v>
      </c>
      <c r="L29" s="38"/>
    </row>
    <row r="30" spans="2:12">
      <c r="B30" s="35" t="s">
        <v>14</v>
      </c>
      <c r="C30" s="38"/>
      <c r="D30" s="38"/>
      <c r="E30" s="38"/>
      <c r="F30" s="38">
        <v>154</v>
      </c>
      <c r="G30" s="38"/>
      <c r="H30" s="38"/>
      <c r="I30" s="38">
        <v>86</v>
      </c>
      <c r="J30" s="38">
        <v>12</v>
      </c>
      <c r="K30" s="38"/>
      <c r="L30" s="38"/>
    </row>
    <row r="31" spans="2:12">
      <c r="B31" s="35" t="s">
        <v>12</v>
      </c>
      <c r="C31" s="38"/>
      <c r="D31" s="38"/>
      <c r="E31" s="38"/>
      <c r="F31" s="38"/>
      <c r="G31" s="38"/>
      <c r="H31" s="38"/>
      <c r="I31" s="38">
        <v>0</v>
      </c>
      <c r="J31" s="38">
        <v>0</v>
      </c>
      <c r="K31" s="38">
        <v>45</v>
      </c>
      <c r="L31" s="38">
        <v>0</v>
      </c>
    </row>
    <row r="32" spans="2:12">
      <c r="B32" s="35" t="s">
        <v>4</v>
      </c>
      <c r="C32" s="38"/>
      <c r="D32" s="38">
        <v>18</v>
      </c>
      <c r="E32" s="38"/>
      <c r="F32" s="38"/>
      <c r="G32" s="38"/>
      <c r="H32" s="38"/>
      <c r="I32" s="38">
        <v>0</v>
      </c>
      <c r="J32" s="38">
        <v>0</v>
      </c>
      <c r="K32" s="38">
        <v>0</v>
      </c>
      <c r="L32" s="38">
        <v>0</v>
      </c>
    </row>
    <row r="33" spans="2:12">
      <c r="B33" s="35" t="s">
        <v>30</v>
      </c>
      <c r="C33" s="38"/>
      <c r="D33" s="38"/>
      <c r="E33" s="38"/>
      <c r="F33" s="38"/>
      <c r="G33" s="38">
        <v>69</v>
      </c>
      <c r="H33" s="38">
        <v>28</v>
      </c>
      <c r="I33" s="38">
        <v>84</v>
      </c>
      <c r="J33" s="38">
        <v>224</v>
      </c>
      <c r="K33" s="38">
        <v>0</v>
      </c>
      <c r="L33" s="38">
        <v>0</v>
      </c>
    </row>
    <row r="34" spans="2:12">
      <c r="B34" s="34" t="s">
        <v>7</v>
      </c>
      <c r="C34" s="37"/>
      <c r="D34" s="37"/>
      <c r="E34" s="37">
        <v>18</v>
      </c>
      <c r="F34" s="37"/>
      <c r="G34" s="37">
        <v>100</v>
      </c>
      <c r="H34" s="37">
        <v>44</v>
      </c>
      <c r="I34" s="37">
        <v>0</v>
      </c>
      <c r="J34" s="37">
        <v>0</v>
      </c>
      <c r="K34" s="37">
        <v>140</v>
      </c>
      <c r="L34" s="37">
        <v>0</v>
      </c>
    </row>
    <row r="35" spans="2:12">
      <c r="B35" s="35" t="s">
        <v>10</v>
      </c>
      <c r="C35" s="40"/>
      <c r="D35" s="40"/>
      <c r="E35" s="40"/>
      <c r="F35" s="40"/>
      <c r="G35" s="40"/>
      <c r="H35" s="40"/>
      <c r="I35" s="38">
        <v>0</v>
      </c>
      <c r="J35" s="38">
        <v>0</v>
      </c>
      <c r="K35" s="38">
        <v>0</v>
      </c>
      <c r="L35" s="38">
        <v>0</v>
      </c>
    </row>
    <row r="36" spans="2:12">
      <c r="B36" s="35" t="s">
        <v>9</v>
      </c>
      <c r="C36" s="38">
        <v>15</v>
      </c>
      <c r="D36" s="38"/>
      <c r="E36" s="38"/>
      <c r="F36" s="38"/>
      <c r="G36" s="38"/>
      <c r="H36" s="38">
        <v>44</v>
      </c>
      <c r="I36" s="38">
        <v>0</v>
      </c>
      <c r="J36" s="38">
        <v>0</v>
      </c>
      <c r="K36" s="38">
        <v>0</v>
      </c>
      <c r="L36" s="38">
        <v>0</v>
      </c>
    </row>
    <row r="37" spans="2:12">
      <c r="B37" s="35" t="s">
        <v>6</v>
      </c>
      <c r="C37" s="38">
        <v>24</v>
      </c>
      <c r="D37" s="38">
        <v>60</v>
      </c>
      <c r="E37" s="38">
        <v>56</v>
      </c>
      <c r="F37" s="38"/>
      <c r="G37" s="38"/>
      <c r="H37" s="38"/>
      <c r="I37" s="37">
        <v>0</v>
      </c>
      <c r="J37" s="37">
        <v>0</v>
      </c>
      <c r="K37" s="37">
        <v>0</v>
      </c>
      <c r="L37" s="37">
        <v>0</v>
      </c>
    </row>
    <row r="38" spans="2:12" ht="12" thickBot="1">
      <c r="B38" s="36" t="s">
        <v>42</v>
      </c>
      <c r="C38" s="39">
        <f t="shared" ref="C38:H38" si="3">SUM(C23:C37)</f>
        <v>596</v>
      </c>
      <c r="D38" s="39">
        <f t="shared" si="3"/>
        <v>246</v>
      </c>
      <c r="E38" s="39">
        <f t="shared" si="3"/>
        <v>1021</v>
      </c>
      <c r="F38" s="39">
        <f t="shared" si="3"/>
        <v>1420</v>
      </c>
      <c r="G38" s="39">
        <f t="shared" si="3"/>
        <v>1260</v>
      </c>
      <c r="H38" s="39">
        <f t="shared" si="3"/>
        <v>1635</v>
      </c>
      <c r="I38" s="39">
        <f t="shared" ref="I38:L38" si="4">SUM(I23:I37)</f>
        <v>398</v>
      </c>
      <c r="J38" s="39">
        <f t="shared" si="4"/>
        <v>1095</v>
      </c>
      <c r="K38" s="39">
        <f t="shared" si="4"/>
        <v>1098</v>
      </c>
      <c r="L38" s="39">
        <f t="shared" si="4"/>
        <v>230</v>
      </c>
    </row>
    <row r="39" spans="2:12" ht="12" thickBot="1"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2:12" ht="22.5">
      <c r="B40" s="11" t="s">
        <v>62</v>
      </c>
      <c r="C40" s="19">
        <v>2000</v>
      </c>
      <c r="D40" s="19">
        <v>2001</v>
      </c>
      <c r="E40" s="19">
        <v>2002</v>
      </c>
      <c r="F40" s="19">
        <v>2003</v>
      </c>
      <c r="G40" s="19">
        <v>2004</v>
      </c>
      <c r="H40" s="19">
        <v>2005</v>
      </c>
      <c r="I40" s="19">
        <v>2006</v>
      </c>
      <c r="J40" s="19">
        <v>2007</v>
      </c>
      <c r="K40" s="19">
        <v>2008</v>
      </c>
      <c r="L40" s="19">
        <v>2009</v>
      </c>
    </row>
    <row r="41" spans="2:12">
      <c r="B41" s="35" t="s">
        <v>46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2:12">
      <c r="B42" s="35" t="s">
        <v>11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2:12">
      <c r="B43" s="35" t="s">
        <v>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2:12">
      <c r="B44" s="35" t="s">
        <v>45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2:12">
      <c r="B45" s="35" t="s">
        <v>16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2:12">
      <c r="B46" s="35" t="s">
        <v>13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2:12">
      <c r="B47" s="35" t="s">
        <v>5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2:12">
      <c r="B48" s="35" t="s">
        <v>14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>
      <c r="B49" s="35" t="s">
        <v>12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>
      <c r="B50" s="35" t="s">
        <v>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>
      <c r="B51" s="35" t="s">
        <v>30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>
      <c r="B52" s="34" t="s">
        <v>7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>
      <c r="B53" s="35" t="s">
        <v>10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>
      <c r="B54" s="35" t="s">
        <v>9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>
      <c r="B55" s="35" t="s">
        <v>6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2" ht="12" thickBot="1">
      <c r="B56" s="36" t="s">
        <v>42</v>
      </c>
      <c r="C56" s="39">
        <f t="shared" ref="C56:L56" si="5">SUM(C41:C55)</f>
        <v>0</v>
      </c>
      <c r="D56" s="39">
        <f t="shared" si="5"/>
        <v>0</v>
      </c>
      <c r="E56" s="39">
        <f t="shared" si="5"/>
        <v>0</v>
      </c>
      <c r="F56" s="39">
        <f t="shared" si="5"/>
        <v>0</v>
      </c>
      <c r="G56" s="39">
        <f t="shared" si="5"/>
        <v>0</v>
      </c>
      <c r="H56" s="39">
        <f t="shared" si="5"/>
        <v>0</v>
      </c>
      <c r="I56" s="39">
        <f t="shared" si="5"/>
        <v>0</v>
      </c>
      <c r="J56" s="39">
        <f t="shared" si="5"/>
        <v>0</v>
      </c>
      <c r="K56" s="39">
        <f t="shared" si="5"/>
        <v>0</v>
      </c>
      <c r="L56" s="39">
        <f t="shared" si="5"/>
        <v>0</v>
      </c>
    </row>
    <row r="57" spans="1:12" ht="12" thickBot="1">
      <c r="B57" s="59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2" ht="24.75" customHeight="1">
      <c r="A58" s="125" t="s">
        <v>37</v>
      </c>
      <c r="B58" s="126"/>
      <c r="C58" s="19">
        <v>2000</v>
      </c>
      <c r="D58" s="19">
        <v>2001</v>
      </c>
      <c r="E58" s="19">
        <v>2002</v>
      </c>
      <c r="F58" s="19">
        <v>2003</v>
      </c>
      <c r="G58" s="19">
        <v>2004</v>
      </c>
      <c r="H58" s="19">
        <v>2005</v>
      </c>
      <c r="I58" s="19">
        <v>2006</v>
      </c>
      <c r="J58" s="19">
        <v>2007</v>
      </c>
      <c r="K58" s="19">
        <v>2008</v>
      </c>
      <c r="L58" s="19">
        <v>2009</v>
      </c>
    </row>
    <row r="59" spans="1:12">
      <c r="A59" s="35" t="s">
        <v>46</v>
      </c>
      <c r="B59" s="7"/>
      <c r="C59" s="38">
        <f t="shared" ref="C59:H73" si="6">C41+C23+C5</f>
        <v>570</v>
      </c>
      <c r="D59" s="38">
        <f t="shared" si="6"/>
        <v>300</v>
      </c>
      <c r="E59" s="38">
        <f t="shared" si="6"/>
        <v>1184</v>
      </c>
      <c r="F59" s="38">
        <f t="shared" si="6"/>
        <v>2202</v>
      </c>
      <c r="G59" s="38">
        <f t="shared" si="6"/>
        <v>1187</v>
      </c>
      <c r="H59" s="38">
        <f t="shared" si="6"/>
        <v>1585</v>
      </c>
      <c r="I59" s="38">
        <f t="shared" ref="I59:K59" si="7">+I5+I23</f>
        <v>2726</v>
      </c>
      <c r="J59" s="38">
        <f t="shared" si="7"/>
        <v>2623</v>
      </c>
      <c r="K59" s="38">
        <f t="shared" si="7"/>
        <v>2286</v>
      </c>
      <c r="L59" s="38">
        <f t="shared" ref="L59:L64" si="8">+L5+L23</f>
        <v>1424</v>
      </c>
    </row>
    <row r="60" spans="1:12">
      <c r="A60" s="35" t="s">
        <v>11</v>
      </c>
      <c r="B60" s="7"/>
      <c r="C60" s="38">
        <f t="shared" ref="C60:E60" si="9">C42+C24+C6</f>
        <v>0</v>
      </c>
      <c r="D60" s="38">
        <f t="shared" si="9"/>
        <v>48</v>
      </c>
      <c r="E60" s="38">
        <f t="shared" si="9"/>
        <v>12</v>
      </c>
      <c r="F60" s="38">
        <f t="shared" si="6"/>
        <v>29</v>
      </c>
      <c r="G60" s="38">
        <f t="shared" si="6"/>
        <v>12</v>
      </c>
      <c r="H60" s="38">
        <f t="shared" si="6"/>
        <v>0</v>
      </c>
      <c r="I60" s="38">
        <f t="shared" ref="I60:K60" si="10">+I6+I24</f>
        <v>0</v>
      </c>
      <c r="J60" s="38">
        <f t="shared" si="10"/>
        <v>32</v>
      </c>
      <c r="K60" s="38">
        <f t="shared" si="10"/>
        <v>72</v>
      </c>
      <c r="L60" s="38">
        <f t="shared" si="8"/>
        <v>60</v>
      </c>
    </row>
    <row r="61" spans="1:12">
      <c r="A61" s="35" t="s">
        <v>8</v>
      </c>
      <c r="B61" s="72"/>
      <c r="C61" s="38">
        <f t="shared" si="6"/>
        <v>75</v>
      </c>
      <c r="D61" s="38">
        <f t="shared" si="6"/>
        <v>18</v>
      </c>
      <c r="E61" s="38">
        <f t="shared" si="6"/>
        <v>104</v>
      </c>
      <c r="F61" s="38">
        <f t="shared" si="6"/>
        <v>238</v>
      </c>
      <c r="G61" s="38">
        <f t="shared" si="6"/>
        <v>12</v>
      </c>
      <c r="H61" s="38">
        <f t="shared" si="6"/>
        <v>6</v>
      </c>
      <c r="I61" s="38">
        <f t="shared" ref="I61:K61" si="11">+I7+I25</f>
        <v>51</v>
      </c>
      <c r="J61" s="38">
        <f t="shared" si="11"/>
        <v>84</v>
      </c>
      <c r="K61" s="38">
        <f t="shared" si="11"/>
        <v>0</v>
      </c>
      <c r="L61" s="38">
        <f t="shared" si="8"/>
        <v>151</v>
      </c>
    </row>
    <row r="62" spans="1:12">
      <c r="A62" s="35" t="s">
        <v>45</v>
      </c>
      <c r="B62" s="7"/>
      <c r="C62" s="38">
        <f t="shared" si="6"/>
        <v>332</v>
      </c>
      <c r="D62" s="38">
        <f t="shared" si="6"/>
        <v>2195</v>
      </c>
      <c r="E62" s="38">
        <f t="shared" si="6"/>
        <v>1626</v>
      </c>
      <c r="F62" s="38">
        <f t="shared" si="6"/>
        <v>1290</v>
      </c>
      <c r="G62" s="38">
        <f t="shared" si="6"/>
        <v>1272</v>
      </c>
      <c r="H62" s="38">
        <f t="shared" si="6"/>
        <v>733</v>
      </c>
      <c r="I62" s="38">
        <f t="shared" ref="I62:K62" si="12">+I8+I26</f>
        <v>878</v>
      </c>
      <c r="J62" s="38">
        <f t="shared" si="12"/>
        <v>532</v>
      </c>
      <c r="K62" s="38">
        <f t="shared" si="12"/>
        <v>767</v>
      </c>
      <c r="L62" s="38">
        <f t="shared" si="8"/>
        <v>86</v>
      </c>
    </row>
    <row r="63" spans="1:12">
      <c r="A63" s="35" t="s">
        <v>16</v>
      </c>
      <c r="B63" s="72"/>
      <c r="C63" s="38">
        <f t="shared" si="6"/>
        <v>820</v>
      </c>
      <c r="D63" s="38">
        <f t="shared" si="6"/>
        <v>612</v>
      </c>
      <c r="E63" s="38">
        <f t="shared" si="6"/>
        <v>363</v>
      </c>
      <c r="F63" s="38">
        <f t="shared" si="6"/>
        <v>1282</v>
      </c>
      <c r="G63" s="38">
        <f t="shared" si="6"/>
        <v>467</v>
      </c>
      <c r="H63" s="38">
        <f t="shared" si="6"/>
        <v>513</v>
      </c>
      <c r="I63" s="38">
        <f t="shared" ref="I63:K63" si="13">+I9+I27</f>
        <v>369</v>
      </c>
      <c r="J63" s="38">
        <f t="shared" si="13"/>
        <v>675</v>
      </c>
      <c r="K63" s="38">
        <f t="shared" si="13"/>
        <v>86</v>
      </c>
      <c r="L63" s="38">
        <f t="shared" si="8"/>
        <v>231</v>
      </c>
    </row>
    <row r="64" spans="1:12">
      <c r="A64" s="35" t="s">
        <v>13</v>
      </c>
      <c r="B64" s="72"/>
      <c r="C64" s="38">
        <f t="shared" si="6"/>
        <v>0</v>
      </c>
      <c r="D64" s="38">
        <f t="shared" si="6"/>
        <v>169</v>
      </c>
      <c r="E64" s="38">
        <f t="shared" si="6"/>
        <v>88</v>
      </c>
      <c r="F64" s="38">
        <f t="shared" si="6"/>
        <v>70</v>
      </c>
      <c r="G64" s="38">
        <f t="shared" si="6"/>
        <v>28</v>
      </c>
      <c r="H64" s="38">
        <f t="shared" si="6"/>
        <v>168</v>
      </c>
      <c r="I64" s="38">
        <f t="shared" ref="I64:K64" si="14">+I10+I28</f>
        <v>32</v>
      </c>
      <c r="J64" s="38">
        <f t="shared" si="14"/>
        <v>20</v>
      </c>
      <c r="K64" s="38">
        <f t="shared" si="14"/>
        <v>177</v>
      </c>
      <c r="L64" s="38">
        <f t="shared" si="8"/>
        <v>344</v>
      </c>
    </row>
    <row r="65" spans="1:12">
      <c r="A65" s="89" t="s">
        <v>5</v>
      </c>
      <c r="B65" s="72"/>
      <c r="C65" s="38">
        <f t="shared" si="6"/>
        <v>0</v>
      </c>
      <c r="D65" s="38">
        <f t="shared" si="6"/>
        <v>120</v>
      </c>
      <c r="E65" s="38">
        <f t="shared" si="6"/>
        <v>0</v>
      </c>
      <c r="F65" s="38">
        <f t="shared" si="6"/>
        <v>139</v>
      </c>
      <c r="G65" s="38">
        <f t="shared" si="6"/>
        <v>319</v>
      </c>
      <c r="H65" s="38">
        <f t="shared" si="6"/>
        <v>220</v>
      </c>
      <c r="I65" s="38">
        <f t="shared" ref="I65:L65" si="15">+I11+I29</f>
        <v>60</v>
      </c>
      <c r="J65" s="38">
        <f t="shared" si="15"/>
        <v>12</v>
      </c>
      <c r="K65" s="38">
        <f t="shared" si="15"/>
        <v>113</v>
      </c>
      <c r="L65" s="38">
        <f t="shared" si="15"/>
        <v>82</v>
      </c>
    </row>
    <row r="66" spans="1:12">
      <c r="A66" s="35" t="s">
        <v>14</v>
      </c>
      <c r="B66" s="35"/>
      <c r="C66" s="38">
        <f t="shared" si="6"/>
        <v>10</v>
      </c>
      <c r="D66" s="38">
        <f t="shared" si="6"/>
        <v>0</v>
      </c>
      <c r="E66" s="38">
        <f t="shared" si="6"/>
        <v>9</v>
      </c>
      <c r="F66" s="38">
        <f t="shared" si="6"/>
        <v>184</v>
      </c>
      <c r="G66" s="38">
        <f t="shared" si="6"/>
        <v>13</v>
      </c>
      <c r="H66" s="38">
        <f t="shared" si="6"/>
        <v>29</v>
      </c>
      <c r="I66" s="38">
        <f t="shared" ref="I66:L66" si="16">+I12+I30</f>
        <v>100</v>
      </c>
      <c r="J66" s="38">
        <f t="shared" si="16"/>
        <v>483</v>
      </c>
      <c r="K66" s="38">
        <f t="shared" si="16"/>
        <v>36</v>
      </c>
      <c r="L66" s="38">
        <f t="shared" si="16"/>
        <v>91</v>
      </c>
    </row>
    <row r="67" spans="1:12">
      <c r="A67" s="90" t="s">
        <v>12</v>
      </c>
      <c r="B67" s="72"/>
      <c r="C67" s="38">
        <f t="shared" si="6"/>
        <v>0</v>
      </c>
      <c r="D67" s="38">
        <f t="shared" si="6"/>
        <v>30</v>
      </c>
      <c r="E67" s="38">
        <f t="shared" si="6"/>
        <v>0</v>
      </c>
      <c r="F67" s="38">
        <f t="shared" si="6"/>
        <v>39</v>
      </c>
      <c r="G67" s="38">
        <f t="shared" si="6"/>
        <v>22</v>
      </c>
      <c r="H67" s="38">
        <f t="shared" si="6"/>
        <v>0</v>
      </c>
      <c r="I67" s="38">
        <f t="shared" ref="I67:L67" si="17">+I13+I31</f>
        <v>36</v>
      </c>
      <c r="J67" s="38">
        <f t="shared" si="17"/>
        <v>8</v>
      </c>
      <c r="K67" s="38">
        <f t="shared" si="17"/>
        <v>45</v>
      </c>
      <c r="L67" s="38">
        <f t="shared" si="17"/>
        <v>0</v>
      </c>
    </row>
    <row r="68" spans="1:12">
      <c r="A68" s="35" t="s">
        <v>4</v>
      </c>
      <c r="B68" s="72"/>
      <c r="C68" s="38">
        <f t="shared" si="6"/>
        <v>0</v>
      </c>
      <c r="D68" s="38">
        <f t="shared" si="6"/>
        <v>28</v>
      </c>
      <c r="E68" s="38">
        <f t="shared" si="6"/>
        <v>0</v>
      </c>
      <c r="F68" s="38">
        <f t="shared" si="6"/>
        <v>0</v>
      </c>
      <c r="G68" s="38">
        <f t="shared" si="6"/>
        <v>0</v>
      </c>
      <c r="H68" s="38">
        <f t="shared" si="6"/>
        <v>0</v>
      </c>
      <c r="I68" s="38">
        <f t="shared" ref="I68:L68" si="18">+I14+I32</f>
        <v>0</v>
      </c>
      <c r="J68" s="38">
        <f t="shared" si="18"/>
        <v>0</v>
      </c>
      <c r="K68" s="38">
        <f t="shared" si="18"/>
        <v>0</v>
      </c>
      <c r="L68" s="38">
        <f t="shared" si="18"/>
        <v>0</v>
      </c>
    </row>
    <row r="69" spans="1:12">
      <c r="A69" s="35" t="s">
        <v>30</v>
      </c>
      <c r="B69" s="72"/>
      <c r="C69" s="38">
        <f t="shared" si="6"/>
        <v>0</v>
      </c>
      <c r="D69" s="38">
        <f t="shared" si="6"/>
        <v>45</v>
      </c>
      <c r="E69" s="38">
        <f t="shared" si="6"/>
        <v>8</v>
      </c>
      <c r="F69" s="38">
        <f t="shared" si="6"/>
        <v>0</v>
      </c>
      <c r="G69" s="38">
        <f t="shared" si="6"/>
        <v>167</v>
      </c>
      <c r="H69" s="38">
        <f t="shared" si="6"/>
        <v>28</v>
      </c>
      <c r="I69" s="38">
        <f t="shared" ref="I69:L69" si="19">+I15+I33</f>
        <v>184</v>
      </c>
      <c r="J69" s="38">
        <f t="shared" si="19"/>
        <v>224</v>
      </c>
      <c r="K69" s="38">
        <f t="shared" si="19"/>
        <v>0</v>
      </c>
      <c r="L69" s="38">
        <f t="shared" si="19"/>
        <v>40</v>
      </c>
    </row>
    <row r="70" spans="1:12">
      <c r="A70" s="35" t="s">
        <v>7</v>
      </c>
      <c r="B70" s="72"/>
      <c r="C70" s="38">
        <f t="shared" si="6"/>
        <v>0</v>
      </c>
      <c r="D70" s="38">
        <f t="shared" si="6"/>
        <v>0</v>
      </c>
      <c r="E70" s="38">
        <f t="shared" si="6"/>
        <v>18</v>
      </c>
      <c r="F70" s="38">
        <f t="shared" si="6"/>
        <v>0</v>
      </c>
      <c r="G70" s="38">
        <f t="shared" si="6"/>
        <v>116</v>
      </c>
      <c r="H70" s="38">
        <f t="shared" si="6"/>
        <v>119</v>
      </c>
      <c r="I70" s="38">
        <f t="shared" ref="I70:L70" si="20">+I16+I34</f>
        <v>60</v>
      </c>
      <c r="J70" s="38">
        <f t="shared" si="20"/>
        <v>279</v>
      </c>
      <c r="K70" s="38">
        <f t="shared" si="20"/>
        <v>401</v>
      </c>
      <c r="L70" s="38">
        <f t="shared" si="20"/>
        <v>128</v>
      </c>
    </row>
    <row r="71" spans="1:12">
      <c r="A71" s="35" t="s">
        <v>10</v>
      </c>
      <c r="B71" s="7"/>
      <c r="C71" s="38">
        <f t="shared" si="6"/>
        <v>0</v>
      </c>
      <c r="D71" s="38">
        <f t="shared" si="6"/>
        <v>70</v>
      </c>
      <c r="E71" s="38">
        <f t="shared" si="6"/>
        <v>48</v>
      </c>
      <c r="F71" s="38">
        <f t="shared" si="6"/>
        <v>52</v>
      </c>
      <c r="G71" s="38">
        <f t="shared" si="6"/>
        <v>0</v>
      </c>
      <c r="H71" s="38">
        <f t="shared" si="6"/>
        <v>172</v>
      </c>
      <c r="I71" s="38">
        <f t="shared" ref="I71:L71" si="21">+I17+I35</f>
        <v>0</v>
      </c>
      <c r="J71" s="38">
        <f t="shared" si="21"/>
        <v>70</v>
      </c>
      <c r="K71" s="38">
        <f t="shared" si="21"/>
        <v>26</v>
      </c>
      <c r="L71" s="38">
        <f t="shared" si="21"/>
        <v>0</v>
      </c>
    </row>
    <row r="72" spans="1:12">
      <c r="A72" s="35" t="s">
        <v>9</v>
      </c>
      <c r="B72" s="7"/>
      <c r="C72" s="38">
        <f t="shared" si="6"/>
        <v>43</v>
      </c>
      <c r="D72" s="38">
        <f t="shared" si="6"/>
        <v>0</v>
      </c>
      <c r="E72" s="38">
        <f t="shared" si="6"/>
        <v>43</v>
      </c>
      <c r="F72" s="38">
        <f t="shared" si="6"/>
        <v>26</v>
      </c>
      <c r="G72" s="38">
        <f t="shared" si="6"/>
        <v>0</v>
      </c>
      <c r="H72" s="38">
        <f t="shared" si="6"/>
        <v>102</v>
      </c>
      <c r="I72" s="38">
        <f t="shared" ref="I72:L72" si="22">+I18+I36</f>
        <v>20</v>
      </c>
      <c r="J72" s="38">
        <f t="shared" si="22"/>
        <v>0</v>
      </c>
      <c r="K72" s="38">
        <f t="shared" si="22"/>
        <v>154</v>
      </c>
      <c r="L72" s="38">
        <f t="shared" si="22"/>
        <v>57</v>
      </c>
    </row>
    <row r="73" spans="1:12">
      <c r="A73" s="35" t="s">
        <v>6</v>
      </c>
      <c r="B73" s="7"/>
      <c r="C73" s="38">
        <f t="shared" si="6"/>
        <v>44</v>
      </c>
      <c r="D73" s="38">
        <f t="shared" si="6"/>
        <v>78</v>
      </c>
      <c r="E73" s="38">
        <f t="shared" si="6"/>
        <v>96</v>
      </c>
      <c r="F73" s="38">
        <f t="shared" si="6"/>
        <v>120</v>
      </c>
      <c r="G73" s="38">
        <f t="shared" si="6"/>
        <v>22</v>
      </c>
      <c r="H73" s="38">
        <f t="shared" si="6"/>
        <v>70</v>
      </c>
      <c r="I73" s="38">
        <f t="shared" ref="I73:L73" si="23">+I19+I37</f>
        <v>30</v>
      </c>
      <c r="J73" s="38">
        <f t="shared" si="23"/>
        <v>260</v>
      </c>
      <c r="K73" s="38">
        <f t="shared" si="23"/>
        <v>72</v>
      </c>
      <c r="L73" s="38">
        <f t="shared" si="23"/>
        <v>0</v>
      </c>
    </row>
    <row r="74" spans="1:12" ht="12" thickBot="1">
      <c r="A74" s="130" t="s">
        <v>42</v>
      </c>
      <c r="B74" s="131"/>
      <c r="C74" s="39">
        <f t="shared" ref="C74:H74" si="24">SUM(C59:C73)</f>
        <v>1894</v>
      </c>
      <c r="D74" s="39">
        <f t="shared" si="24"/>
        <v>3713</v>
      </c>
      <c r="E74" s="39">
        <f t="shared" si="24"/>
        <v>3599</v>
      </c>
      <c r="F74" s="39">
        <f t="shared" si="24"/>
        <v>5671</v>
      </c>
      <c r="G74" s="39">
        <f t="shared" si="24"/>
        <v>3637</v>
      </c>
      <c r="H74" s="39">
        <f t="shared" si="24"/>
        <v>3745</v>
      </c>
      <c r="I74" s="39">
        <f t="shared" ref="I74:L74" si="25">SUM(I59:I73)</f>
        <v>4546</v>
      </c>
      <c r="J74" s="39">
        <f t="shared" si="25"/>
        <v>5302</v>
      </c>
      <c r="K74" s="39">
        <f t="shared" si="25"/>
        <v>4235</v>
      </c>
      <c r="L74" s="39">
        <f t="shared" si="25"/>
        <v>2694</v>
      </c>
    </row>
    <row r="75" spans="1:12" ht="12" thickBot="1">
      <c r="B75" s="59"/>
      <c r="C75" s="43"/>
      <c r="D75" s="43"/>
      <c r="E75" s="43"/>
      <c r="F75" s="43"/>
      <c r="G75" s="43"/>
      <c r="H75" s="43"/>
      <c r="I75" s="43"/>
      <c r="J75" s="43"/>
      <c r="K75" s="43"/>
      <c r="L75" s="43"/>
    </row>
    <row r="76" spans="1:12" ht="22.5">
      <c r="B76" s="11" t="s">
        <v>26</v>
      </c>
      <c r="C76" s="19">
        <v>2000</v>
      </c>
      <c r="D76" s="19">
        <v>2001</v>
      </c>
      <c r="E76" s="19">
        <v>2002</v>
      </c>
      <c r="F76" s="19">
        <v>2003</v>
      </c>
      <c r="G76" s="19">
        <v>2004</v>
      </c>
      <c r="H76" s="19">
        <v>2005</v>
      </c>
      <c r="I76" s="19">
        <v>2006</v>
      </c>
      <c r="J76" s="19">
        <v>2007</v>
      </c>
      <c r="K76" s="19">
        <v>2008</v>
      </c>
      <c r="L76" s="19">
        <v>2009</v>
      </c>
    </row>
    <row r="77" spans="1:12">
      <c r="B77" s="35" t="s">
        <v>46</v>
      </c>
      <c r="C77" s="38">
        <v>6</v>
      </c>
      <c r="D77" s="38">
        <v>106</v>
      </c>
      <c r="E77" s="38">
        <v>12</v>
      </c>
      <c r="F77" s="38"/>
      <c r="G77" s="38"/>
      <c r="H77" s="38"/>
      <c r="I77" s="38">
        <v>0</v>
      </c>
      <c r="J77" s="38">
        <v>0</v>
      </c>
      <c r="K77" s="38">
        <v>0</v>
      </c>
      <c r="L77" s="38">
        <v>0</v>
      </c>
    </row>
    <row r="78" spans="1:12">
      <c r="B78" s="35" t="s">
        <v>11</v>
      </c>
      <c r="C78" s="38"/>
      <c r="D78" s="38"/>
      <c r="E78" s="38"/>
      <c r="F78" s="38"/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>
      <c r="B79" s="35" t="s">
        <v>8</v>
      </c>
      <c r="C79" s="38">
        <v>22</v>
      </c>
      <c r="D79" s="38"/>
      <c r="E79" s="38"/>
      <c r="F79" s="38"/>
      <c r="G79" s="38"/>
      <c r="H79" s="38"/>
      <c r="I79" s="38">
        <v>0</v>
      </c>
      <c r="J79" s="38">
        <v>38</v>
      </c>
      <c r="K79" s="38">
        <v>0</v>
      </c>
      <c r="L79" s="38">
        <v>0</v>
      </c>
    </row>
    <row r="80" spans="1:12">
      <c r="B80" s="35" t="s">
        <v>45</v>
      </c>
      <c r="C80" s="38">
        <v>226</v>
      </c>
      <c r="D80" s="38">
        <v>128</v>
      </c>
      <c r="E80" s="38">
        <v>363</v>
      </c>
      <c r="F80" s="38">
        <v>163</v>
      </c>
      <c r="G80" s="38">
        <v>88</v>
      </c>
      <c r="H80" s="38"/>
      <c r="I80" s="38">
        <v>215</v>
      </c>
      <c r="J80" s="38">
        <v>0</v>
      </c>
      <c r="K80" s="38">
        <v>0</v>
      </c>
      <c r="L80" s="38">
        <v>0</v>
      </c>
    </row>
    <row r="81" spans="2:12">
      <c r="B81" s="35" t="s">
        <v>16</v>
      </c>
      <c r="C81" s="38"/>
      <c r="D81" s="38"/>
      <c r="E81" s="38"/>
      <c r="F81" s="38">
        <v>42</v>
      </c>
      <c r="G81" s="38">
        <v>70</v>
      </c>
      <c r="H81" s="38">
        <v>42</v>
      </c>
      <c r="I81" s="38">
        <v>8</v>
      </c>
      <c r="J81" s="38">
        <v>70</v>
      </c>
      <c r="K81" s="38">
        <v>0</v>
      </c>
      <c r="L81" s="38">
        <v>0</v>
      </c>
    </row>
    <row r="82" spans="2:12">
      <c r="B82" s="35" t="s">
        <v>13</v>
      </c>
      <c r="C82" s="38"/>
      <c r="D82" s="38"/>
      <c r="E82" s="38">
        <v>32</v>
      </c>
      <c r="F82" s="38"/>
      <c r="G82" s="38"/>
      <c r="H82" s="38"/>
      <c r="I82" s="38">
        <v>15</v>
      </c>
      <c r="J82" s="38">
        <v>26</v>
      </c>
      <c r="K82" s="38">
        <v>0</v>
      </c>
      <c r="L82" s="38">
        <v>0</v>
      </c>
    </row>
    <row r="83" spans="2:12">
      <c r="B83" s="35" t="s">
        <v>5</v>
      </c>
      <c r="C83" s="38">
        <v>63</v>
      </c>
      <c r="D83" s="38">
        <v>65</v>
      </c>
      <c r="E83" s="38"/>
      <c r="F83" s="38"/>
      <c r="G83" s="38"/>
      <c r="H83" s="38"/>
      <c r="I83" s="38">
        <v>0</v>
      </c>
      <c r="J83" s="38">
        <v>0</v>
      </c>
      <c r="K83" s="38">
        <v>0</v>
      </c>
      <c r="L83" s="38">
        <v>0</v>
      </c>
    </row>
    <row r="84" spans="2:12">
      <c r="B84" s="35" t="s">
        <v>14</v>
      </c>
      <c r="C84" s="38"/>
      <c r="D84" s="38"/>
      <c r="E84" s="38"/>
      <c r="F84" s="38">
        <v>24</v>
      </c>
      <c r="G84" s="38"/>
      <c r="H84" s="38"/>
      <c r="I84" s="38">
        <v>0</v>
      </c>
      <c r="J84" s="38">
        <v>0</v>
      </c>
      <c r="K84" s="38">
        <v>0</v>
      </c>
      <c r="L84" s="38">
        <v>0</v>
      </c>
    </row>
    <row r="85" spans="2:12">
      <c r="B85" s="35" t="s">
        <v>12</v>
      </c>
      <c r="C85" s="38">
        <v>12</v>
      </c>
      <c r="D85" s="38"/>
      <c r="E85" s="38"/>
      <c r="F85" s="38"/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2:12">
      <c r="B86" s="35" t="s">
        <v>4</v>
      </c>
      <c r="C86" s="38">
        <v>4</v>
      </c>
      <c r="D86" s="38"/>
      <c r="E86" s="38"/>
      <c r="F86" s="38"/>
      <c r="G86" s="38"/>
      <c r="H86" s="38"/>
      <c r="I86" s="38">
        <v>0</v>
      </c>
      <c r="J86" s="38">
        <v>0</v>
      </c>
      <c r="K86" s="38">
        <v>0</v>
      </c>
      <c r="L86" s="38">
        <v>0</v>
      </c>
    </row>
    <row r="87" spans="2:12">
      <c r="B87" s="35" t="s">
        <v>30</v>
      </c>
      <c r="C87" s="38">
        <v>24</v>
      </c>
      <c r="D87" s="38"/>
      <c r="E87" s="38"/>
      <c r="F87" s="38"/>
      <c r="G87" s="38"/>
      <c r="H87" s="38"/>
      <c r="I87" s="38">
        <v>0</v>
      </c>
      <c r="J87" s="38">
        <v>0</v>
      </c>
      <c r="K87" s="38">
        <v>0</v>
      </c>
      <c r="L87" s="38">
        <v>0</v>
      </c>
    </row>
    <row r="88" spans="2:12">
      <c r="B88" s="34" t="s">
        <v>7</v>
      </c>
      <c r="C88" s="37">
        <v>18</v>
      </c>
      <c r="D88" s="37"/>
      <c r="E88" s="37"/>
      <c r="F88" s="37">
        <v>16</v>
      </c>
      <c r="G88" s="37"/>
      <c r="H88" s="37">
        <v>42</v>
      </c>
      <c r="I88" s="37">
        <v>0</v>
      </c>
      <c r="J88" s="37">
        <v>0</v>
      </c>
      <c r="K88" s="37">
        <v>0</v>
      </c>
      <c r="L88" s="37">
        <v>0</v>
      </c>
    </row>
    <row r="89" spans="2:12">
      <c r="B89" s="35" t="s">
        <v>10</v>
      </c>
      <c r="C89" s="38"/>
      <c r="D89" s="38"/>
      <c r="E89" s="38"/>
      <c r="F89" s="38"/>
      <c r="G89" s="38"/>
      <c r="H89" s="38"/>
      <c r="I89" s="38">
        <v>0</v>
      </c>
      <c r="J89" s="38">
        <v>0</v>
      </c>
      <c r="K89" s="38">
        <v>0</v>
      </c>
      <c r="L89" s="38">
        <v>0</v>
      </c>
    </row>
    <row r="90" spans="2:12">
      <c r="B90" s="35" t="s">
        <v>9</v>
      </c>
      <c r="C90" s="38">
        <v>0</v>
      </c>
      <c r="D90" s="38">
        <v>12</v>
      </c>
      <c r="E90" s="38">
        <v>37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</row>
    <row r="91" spans="2:12">
      <c r="B91" s="35" t="s">
        <v>6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</row>
    <row r="92" spans="2:12" ht="12" thickBot="1">
      <c r="B92" s="36" t="s">
        <v>42</v>
      </c>
      <c r="C92" s="39">
        <f t="shared" ref="C92:H92" si="26">SUM(C77:C91)</f>
        <v>375</v>
      </c>
      <c r="D92" s="39">
        <f t="shared" si="26"/>
        <v>311</v>
      </c>
      <c r="E92" s="39">
        <f t="shared" si="26"/>
        <v>444</v>
      </c>
      <c r="F92" s="39">
        <f t="shared" si="26"/>
        <v>245</v>
      </c>
      <c r="G92" s="39">
        <f t="shared" si="26"/>
        <v>158</v>
      </c>
      <c r="H92" s="39">
        <f t="shared" si="26"/>
        <v>84</v>
      </c>
      <c r="I92" s="39">
        <f t="shared" ref="I92:L92" si="27">SUM(I77:I91)</f>
        <v>238</v>
      </c>
      <c r="J92" s="39">
        <f t="shared" si="27"/>
        <v>134</v>
      </c>
      <c r="K92" s="39">
        <f t="shared" si="27"/>
        <v>0</v>
      </c>
      <c r="L92" s="39">
        <f t="shared" si="27"/>
        <v>0</v>
      </c>
    </row>
    <row r="93" spans="2:12" ht="12" thickBot="1"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2:12" ht="22.5">
      <c r="B94" s="11" t="s">
        <v>19</v>
      </c>
      <c r="C94" s="19">
        <v>2000</v>
      </c>
      <c r="D94" s="19">
        <v>2001</v>
      </c>
      <c r="E94" s="19">
        <v>2002</v>
      </c>
      <c r="F94" s="19">
        <v>2003</v>
      </c>
      <c r="G94" s="19">
        <v>2004</v>
      </c>
      <c r="H94" s="19">
        <v>2005</v>
      </c>
      <c r="I94" s="19">
        <v>2006</v>
      </c>
      <c r="J94" s="19">
        <v>2007</v>
      </c>
      <c r="K94" s="19">
        <v>2008</v>
      </c>
      <c r="L94" s="19">
        <v>2009</v>
      </c>
    </row>
    <row r="95" spans="2:12">
      <c r="B95" s="35" t="s">
        <v>46</v>
      </c>
      <c r="C95" s="38">
        <v>114</v>
      </c>
      <c r="D95" s="38">
        <v>230</v>
      </c>
      <c r="E95" s="38">
        <v>526</v>
      </c>
      <c r="F95" s="38">
        <v>377</v>
      </c>
      <c r="G95" s="38">
        <v>0</v>
      </c>
      <c r="H95" s="38">
        <v>609</v>
      </c>
      <c r="I95" s="38">
        <v>0</v>
      </c>
      <c r="J95" s="38">
        <v>427</v>
      </c>
      <c r="K95" s="38">
        <v>190</v>
      </c>
      <c r="L95" s="38">
        <v>0</v>
      </c>
    </row>
    <row r="96" spans="2:12">
      <c r="B96" s="35" t="s">
        <v>11</v>
      </c>
      <c r="C96" s="38">
        <v>24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</row>
    <row r="97" spans="1:12">
      <c r="B97" s="35" t="s">
        <v>8</v>
      </c>
      <c r="C97" s="38">
        <v>0</v>
      </c>
      <c r="D97" s="38">
        <v>0</v>
      </c>
      <c r="E97" s="38">
        <v>24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>
      <c r="B98" s="35" t="s">
        <v>45</v>
      </c>
      <c r="C98" s="38">
        <v>56</v>
      </c>
      <c r="D98" s="38">
        <v>0</v>
      </c>
      <c r="E98" s="38">
        <v>84</v>
      </c>
      <c r="F98" s="38">
        <v>72</v>
      </c>
      <c r="G98" s="38">
        <v>40</v>
      </c>
      <c r="H98" s="38">
        <v>60</v>
      </c>
      <c r="I98" s="38">
        <v>58</v>
      </c>
      <c r="J98" s="38">
        <v>0</v>
      </c>
      <c r="K98" s="38">
        <v>80</v>
      </c>
      <c r="L98" s="38">
        <v>0</v>
      </c>
    </row>
    <row r="99" spans="1:12">
      <c r="B99" s="35" t="s">
        <v>16</v>
      </c>
      <c r="C99" s="38">
        <v>0</v>
      </c>
      <c r="D99" s="38">
        <v>48</v>
      </c>
      <c r="E99" s="38">
        <v>24</v>
      </c>
      <c r="F99" s="38">
        <v>115</v>
      </c>
      <c r="G99" s="38">
        <v>115</v>
      </c>
      <c r="H99" s="38">
        <v>48</v>
      </c>
      <c r="I99" s="38">
        <v>0</v>
      </c>
      <c r="J99" s="38">
        <v>0</v>
      </c>
      <c r="K99" s="38">
        <v>0</v>
      </c>
      <c r="L99" s="38">
        <v>0</v>
      </c>
    </row>
    <row r="100" spans="1:12">
      <c r="B100" s="35" t="s">
        <v>13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</row>
    <row r="101" spans="1:12">
      <c r="B101" s="35" t="s">
        <v>5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16</v>
      </c>
      <c r="J101" s="38">
        <v>0</v>
      </c>
      <c r="K101" s="38">
        <v>75</v>
      </c>
      <c r="L101" s="38">
        <v>0</v>
      </c>
    </row>
    <row r="102" spans="1:12">
      <c r="B102" s="35" t="s">
        <v>14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30</v>
      </c>
      <c r="J102" s="38">
        <v>0</v>
      </c>
      <c r="K102" s="38">
        <v>0</v>
      </c>
      <c r="L102" s="38">
        <v>0</v>
      </c>
    </row>
    <row r="103" spans="1:12">
      <c r="B103" s="35" t="s">
        <v>12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</row>
    <row r="104" spans="1:12">
      <c r="B104" s="35" t="s">
        <v>4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</row>
    <row r="105" spans="1:12">
      <c r="B105" s="35" t="s">
        <v>30</v>
      </c>
      <c r="C105" s="38">
        <v>0</v>
      </c>
      <c r="D105" s="38">
        <v>0</v>
      </c>
      <c r="E105" s="38">
        <v>0</v>
      </c>
      <c r="F105" s="38">
        <v>0</v>
      </c>
      <c r="G105" s="38">
        <v>34</v>
      </c>
      <c r="H105" s="38">
        <v>0</v>
      </c>
      <c r="I105" s="38">
        <v>0</v>
      </c>
      <c r="J105" s="38">
        <v>29</v>
      </c>
      <c r="K105" s="38">
        <v>0</v>
      </c>
      <c r="L105" s="38">
        <v>0</v>
      </c>
    </row>
    <row r="106" spans="1:12">
      <c r="B106" s="34" t="s">
        <v>7</v>
      </c>
      <c r="C106" s="37">
        <v>0</v>
      </c>
      <c r="D106" s="37">
        <v>0</v>
      </c>
      <c r="E106" s="37">
        <v>0</v>
      </c>
      <c r="F106" s="37">
        <v>0</v>
      </c>
      <c r="G106" s="37">
        <v>100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</row>
    <row r="107" spans="1:12">
      <c r="B107" s="35" t="s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>
      <c r="B108" s="35" t="s">
        <v>9</v>
      </c>
      <c r="C108" s="38">
        <v>9</v>
      </c>
      <c r="D108" s="38">
        <v>0</v>
      </c>
      <c r="E108" s="38">
        <v>0</v>
      </c>
      <c r="F108" s="38">
        <v>0</v>
      </c>
      <c r="G108" s="38">
        <v>0</v>
      </c>
      <c r="H108" s="38">
        <v>16</v>
      </c>
      <c r="I108" s="38">
        <v>0</v>
      </c>
      <c r="J108" s="38">
        <v>0</v>
      </c>
      <c r="K108" s="38">
        <v>44</v>
      </c>
      <c r="L108" s="38">
        <v>0</v>
      </c>
    </row>
    <row r="109" spans="1:12">
      <c r="B109" s="35" t="s">
        <v>6</v>
      </c>
      <c r="C109" s="41">
        <v>0</v>
      </c>
      <c r="D109" s="41">
        <v>0</v>
      </c>
      <c r="E109" s="41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</row>
    <row r="110" spans="1:12" ht="12" thickBot="1">
      <c r="B110" s="36" t="s">
        <v>42</v>
      </c>
      <c r="C110" s="42">
        <f t="shared" ref="C110:H110" si="28">SUM(C95:C109)</f>
        <v>203</v>
      </c>
      <c r="D110" s="42">
        <f t="shared" si="28"/>
        <v>278</v>
      </c>
      <c r="E110" s="42">
        <f t="shared" si="28"/>
        <v>658</v>
      </c>
      <c r="F110" s="42">
        <f t="shared" si="28"/>
        <v>564</v>
      </c>
      <c r="G110" s="42">
        <f t="shared" si="28"/>
        <v>289</v>
      </c>
      <c r="H110" s="42">
        <f t="shared" si="28"/>
        <v>733</v>
      </c>
      <c r="I110" s="42">
        <f t="shared" ref="I110:L110" si="29">SUM(I95:I109)</f>
        <v>104</v>
      </c>
      <c r="J110" s="42">
        <f t="shared" si="29"/>
        <v>456</v>
      </c>
      <c r="K110" s="42">
        <f t="shared" si="29"/>
        <v>389</v>
      </c>
      <c r="L110" s="39">
        <f t="shared" si="29"/>
        <v>0</v>
      </c>
    </row>
    <row r="111" spans="1:12" ht="12" thickBot="1">
      <c r="C111" s="40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1:12" ht="24.75" customHeight="1">
      <c r="A112" s="125" t="s">
        <v>27</v>
      </c>
      <c r="B112" s="126"/>
      <c r="C112" s="19">
        <v>2000</v>
      </c>
      <c r="D112" s="19">
        <v>2001</v>
      </c>
      <c r="E112" s="19">
        <v>2002</v>
      </c>
      <c r="F112" s="19">
        <v>2003</v>
      </c>
      <c r="G112" s="19">
        <v>2004</v>
      </c>
      <c r="H112" s="19">
        <v>2005</v>
      </c>
      <c r="I112" s="19">
        <v>2006</v>
      </c>
      <c r="J112" s="19">
        <v>2007</v>
      </c>
      <c r="K112" s="19">
        <v>2008</v>
      </c>
      <c r="L112" s="19">
        <v>2009</v>
      </c>
    </row>
    <row r="113" spans="1:12">
      <c r="A113" s="35" t="s">
        <v>46</v>
      </c>
      <c r="B113" s="7"/>
      <c r="C113" s="38">
        <f t="shared" ref="C113:L113" si="30">+C95+C77</f>
        <v>120</v>
      </c>
      <c r="D113" s="38">
        <f t="shared" si="30"/>
        <v>336</v>
      </c>
      <c r="E113" s="38">
        <f t="shared" si="30"/>
        <v>538</v>
      </c>
      <c r="F113" s="38">
        <f t="shared" si="30"/>
        <v>377</v>
      </c>
      <c r="G113" s="38">
        <f t="shared" si="30"/>
        <v>0</v>
      </c>
      <c r="H113" s="38">
        <f t="shared" si="30"/>
        <v>609</v>
      </c>
      <c r="I113" s="38">
        <f t="shared" si="30"/>
        <v>0</v>
      </c>
      <c r="J113" s="38">
        <f t="shared" si="30"/>
        <v>427</v>
      </c>
      <c r="K113" s="38">
        <f t="shared" si="30"/>
        <v>190</v>
      </c>
      <c r="L113" s="38">
        <f t="shared" si="30"/>
        <v>0</v>
      </c>
    </row>
    <row r="114" spans="1:12">
      <c r="A114" s="35" t="s">
        <v>11</v>
      </c>
      <c r="B114" s="7"/>
      <c r="C114" s="38">
        <f t="shared" ref="C114:L114" si="31">+C96+C78</f>
        <v>24</v>
      </c>
      <c r="D114" s="38">
        <f t="shared" si="31"/>
        <v>0</v>
      </c>
      <c r="E114" s="38">
        <f t="shared" si="31"/>
        <v>0</v>
      </c>
      <c r="F114" s="38">
        <f t="shared" si="31"/>
        <v>0</v>
      </c>
      <c r="G114" s="38">
        <f t="shared" si="31"/>
        <v>0</v>
      </c>
      <c r="H114" s="38">
        <f t="shared" si="31"/>
        <v>0</v>
      </c>
      <c r="I114" s="38">
        <f t="shared" si="31"/>
        <v>0</v>
      </c>
      <c r="J114" s="38">
        <f t="shared" si="31"/>
        <v>0</v>
      </c>
      <c r="K114" s="38">
        <f t="shared" si="31"/>
        <v>0</v>
      </c>
      <c r="L114" s="38">
        <f t="shared" si="31"/>
        <v>0</v>
      </c>
    </row>
    <row r="115" spans="1:12">
      <c r="A115" s="35" t="s">
        <v>8</v>
      </c>
      <c r="B115" s="72"/>
      <c r="C115" s="38">
        <f t="shared" ref="C115:L115" si="32">+C97+C79</f>
        <v>22</v>
      </c>
      <c r="D115" s="38">
        <f t="shared" si="32"/>
        <v>0</v>
      </c>
      <c r="E115" s="38">
        <f t="shared" si="32"/>
        <v>24</v>
      </c>
      <c r="F115" s="38">
        <f t="shared" si="32"/>
        <v>0</v>
      </c>
      <c r="G115" s="38">
        <f t="shared" si="32"/>
        <v>0</v>
      </c>
      <c r="H115" s="38">
        <f t="shared" si="32"/>
        <v>0</v>
      </c>
      <c r="I115" s="38">
        <f t="shared" si="32"/>
        <v>0</v>
      </c>
      <c r="J115" s="38">
        <f t="shared" si="32"/>
        <v>38</v>
      </c>
      <c r="K115" s="38">
        <f t="shared" si="32"/>
        <v>0</v>
      </c>
      <c r="L115" s="38">
        <f t="shared" si="32"/>
        <v>0</v>
      </c>
    </row>
    <row r="116" spans="1:12">
      <c r="A116" s="35" t="s">
        <v>45</v>
      </c>
      <c r="B116" s="7"/>
      <c r="C116" s="38">
        <f t="shared" ref="C116:L116" si="33">+C98+C80</f>
        <v>282</v>
      </c>
      <c r="D116" s="38">
        <f t="shared" si="33"/>
        <v>128</v>
      </c>
      <c r="E116" s="38">
        <f t="shared" si="33"/>
        <v>447</v>
      </c>
      <c r="F116" s="38">
        <f t="shared" si="33"/>
        <v>235</v>
      </c>
      <c r="G116" s="38">
        <f t="shared" si="33"/>
        <v>128</v>
      </c>
      <c r="H116" s="38">
        <f t="shared" si="33"/>
        <v>60</v>
      </c>
      <c r="I116" s="38">
        <f t="shared" si="33"/>
        <v>273</v>
      </c>
      <c r="J116" s="38">
        <f t="shared" si="33"/>
        <v>0</v>
      </c>
      <c r="K116" s="38">
        <f t="shared" si="33"/>
        <v>80</v>
      </c>
      <c r="L116" s="38">
        <f t="shared" si="33"/>
        <v>0</v>
      </c>
    </row>
    <row r="117" spans="1:12">
      <c r="A117" s="35" t="s">
        <v>16</v>
      </c>
      <c r="B117" s="72"/>
      <c r="C117" s="38">
        <f t="shared" ref="C117:L117" si="34">+C99+C81</f>
        <v>0</v>
      </c>
      <c r="D117" s="38">
        <f t="shared" si="34"/>
        <v>48</v>
      </c>
      <c r="E117" s="38">
        <f t="shared" si="34"/>
        <v>24</v>
      </c>
      <c r="F117" s="38">
        <f t="shared" si="34"/>
        <v>157</v>
      </c>
      <c r="G117" s="38">
        <f t="shared" si="34"/>
        <v>185</v>
      </c>
      <c r="H117" s="38">
        <f t="shared" si="34"/>
        <v>90</v>
      </c>
      <c r="I117" s="38">
        <f t="shared" si="34"/>
        <v>8</v>
      </c>
      <c r="J117" s="38">
        <f t="shared" si="34"/>
        <v>70</v>
      </c>
      <c r="K117" s="38">
        <f t="shared" si="34"/>
        <v>0</v>
      </c>
      <c r="L117" s="38">
        <f t="shared" si="34"/>
        <v>0</v>
      </c>
    </row>
    <row r="118" spans="1:12">
      <c r="A118" s="35" t="s">
        <v>13</v>
      </c>
      <c r="B118" s="72"/>
      <c r="C118" s="38">
        <f t="shared" ref="C118:L118" si="35">+C100+C82</f>
        <v>0</v>
      </c>
      <c r="D118" s="38">
        <f t="shared" si="35"/>
        <v>0</v>
      </c>
      <c r="E118" s="38">
        <f t="shared" si="35"/>
        <v>32</v>
      </c>
      <c r="F118" s="38">
        <f t="shared" si="35"/>
        <v>0</v>
      </c>
      <c r="G118" s="38">
        <f t="shared" si="35"/>
        <v>0</v>
      </c>
      <c r="H118" s="38">
        <f t="shared" si="35"/>
        <v>0</v>
      </c>
      <c r="I118" s="38">
        <f t="shared" si="35"/>
        <v>15</v>
      </c>
      <c r="J118" s="38">
        <f t="shared" si="35"/>
        <v>26</v>
      </c>
      <c r="K118" s="38">
        <f t="shared" si="35"/>
        <v>0</v>
      </c>
      <c r="L118" s="38">
        <f t="shared" si="35"/>
        <v>0</v>
      </c>
    </row>
    <row r="119" spans="1:12">
      <c r="A119" s="89" t="s">
        <v>5</v>
      </c>
      <c r="B119" s="72"/>
      <c r="C119" s="38">
        <f t="shared" ref="C119:L119" si="36">+C101+C83</f>
        <v>63</v>
      </c>
      <c r="D119" s="38">
        <f t="shared" si="36"/>
        <v>65</v>
      </c>
      <c r="E119" s="38">
        <f t="shared" si="36"/>
        <v>0</v>
      </c>
      <c r="F119" s="38">
        <f t="shared" si="36"/>
        <v>0</v>
      </c>
      <c r="G119" s="38">
        <f t="shared" si="36"/>
        <v>0</v>
      </c>
      <c r="H119" s="38">
        <f t="shared" si="36"/>
        <v>0</v>
      </c>
      <c r="I119" s="38">
        <f t="shared" si="36"/>
        <v>16</v>
      </c>
      <c r="J119" s="38">
        <f t="shared" si="36"/>
        <v>0</v>
      </c>
      <c r="K119" s="38">
        <f t="shared" si="36"/>
        <v>75</v>
      </c>
      <c r="L119" s="38">
        <f t="shared" si="36"/>
        <v>0</v>
      </c>
    </row>
    <row r="120" spans="1:12">
      <c r="A120" s="35" t="s">
        <v>14</v>
      </c>
      <c r="B120" s="35"/>
      <c r="C120" s="38">
        <f t="shared" ref="C120:L121" si="37">+C102+C84</f>
        <v>0</v>
      </c>
      <c r="D120" s="38">
        <f t="shared" si="37"/>
        <v>0</v>
      </c>
      <c r="E120" s="38">
        <f t="shared" si="37"/>
        <v>0</v>
      </c>
      <c r="F120" s="38">
        <f t="shared" si="37"/>
        <v>24</v>
      </c>
      <c r="G120" s="38">
        <f t="shared" si="37"/>
        <v>0</v>
      </c>
      <c r="H120" s="38">
        <f t="shared" si="37"/>
        <v>0</v>
      </c>
      <c r="I120" s="38">
        <f t="shared" si="37"/>
        <v>30</v>
      </c>
      <c r="J120" s="38">
        <f t="shared" si="37"/>
        <v>0</v>
      </c>
      <c r="K120" s="38">
        <f t="shared" si="37"/>
        <v>0</v>
      </c>
      <c r="L120" s="38">
        <f t="shared" si="37"/>
        <v>0</v>
      </c>
    </row>
    <row r="121" spans="1:12">
      <c r="A121" s="90" t="s">
        <v>12</v>
      </c>
      <c r="B121" s="72"/>
      <c r="C121" s="38">
        <f t="shared" ref="C121:K121" si="38">+C103+C85</f>
        <v>12</v>
      </c>
      <c r="D121" s="38">
        <f t="shared" si="38"/>
        <v>0</v>
      </c>
      <c r="E121" s="38">
        <f t="shared" si="38"/>
        <v>0</v>
      </c>
      <c r="F121" s="38">
        <f t="shared" si="38"/>
        <v>0</v>
      </c>
      <c r="G121" s="38">
        <f t="shared" si="38"/>
        <v>0</v>
      </c>
      <c r="H121" s="38">
        <f t="shared" si="38"/>
        <v>0</v>
      </c>
      <c r="I121" s="38">
        <f t="shared" si="38"/>
        <v>0</v>
      </c>
      <c r="J121" s="38">
        <f t="shared" si="38"/>
        <v>0</v>
      </c>
      <c r="K121" s="38">
        <f t="shared" si="38"/>
        <v>0</v>
      </c>
      <c r="L121" s="38">
        <f t="shared" si="37"/>
        <v>0</v>
      </c>
    </row>
    <row r="122" spans="1:12">
      <c r="A122" s="35" t="s">
        <v>4</v>
      </c>
      <c r="B122" s="72"/>
      <c r="C122" s="38">
        <f t="shared" ref="C122:L122" si="39">+C104+C86</f>
        <v>4</v>
      </c>
      <c r="D122" s="38">
        <f t="shared" si="39"/>
        <v>0</v>
      </c>
      <c r="E122" s="38">
        <f t="shared" si="39"/>
        <v>0</v>
      </c>
      <c r="F122" s="38">
        <f t="shared" si="39"/>
        <v>0</v>
      </c>
      <c r="G122" s="38">
        <f t="shared" si="39"/>
        <v>0</v>
      </c>
      <c r="H122" s="38">
        <f t="shared" si="39"/>
        <v>0</v>
      </c>
      <c r="I122" s="38">
        <f t="shared" si="39"/>
        <v>0</v>
      </c>
      <c r="J122" s="38">
        <f t="shared" si="39"/>
        <v>0</v>
      </c>
      <c r="K122" s="38">
        <f t="shared" si="39"/>
        <v>0</v>
      </c>
      <c r="L122" s="38">
        <f t="shared" si="39"/>
        <v>0</v>
      </c>
    </row>
    <row r="123" spans="1:12">
      <c r="A123" s="35" t="s">
        <v>30</v>
      </c>
      <c r="B123" s="72"/>
      <c r="C123" s="38">
        <f t="shared" ref="C123:L123" si="40">+C105+C87</f>
        <v>24</v>
      </c>
      <c r="D123" s="38">
        <f t="shared" si="40"/>
        <v>0</v>
      </c>
      <c r="E123" s="38">
        <f t="shared" si="40"/>
        <v>0</v>
      </c>
      <c r="F123" s="38">
        <f t="shared" si="40"/>
        <v>0</v>
      </c>
      <c r="G123" s="38">
        <f t="shared" si="40"/>
        <v>34</v>
      </c>
      <c r="H123" s="38">
        <f t="shared" si="40"/>
        <v>0</v>
      </c>
      <c r="I123" s="38">
        <f t="shared" si="40"/>
        <v>0</v>
      </c>
      <c r="J123" s="38">
        <f t="shared" si="40"/>
        <v>29</v>
      </c>
      <c r="K123" s="38">
        <f t="shared" si="40"/>
        <v>0</v>
      </c>
      <c r="L123" s="38">
        <f t="shared" si="40"/>
        <v>0</v>
      </c>
    </row>
    <row r="124" spans="1:12">
      <c r="A124" s="35" t="s">
        <v>7</v>
      </c>
      <c r="B124" s="72"/>
      <c r="C124" s="37">
        <f t="shared" ref="C124:L124" si="41">+C106+C88</f>
        <v>18</v>
      </c>
      <c r="D124" s="37">
        <f t="shared" si="41"/>
        <v>0</v>
      </c>
      <c r="E124" s="37">
        <f t="shared" si="41"/>
        <v>0</v>
      </c>
      <c r="F124" s="37">
        <f t="shared" si="41"/>
        <v>16</v>
      </c>
      <c r="G124" s="37">
        <f t="shared" si="41"/>
        <v>100</v>
      </c>
      <c r="H124" s="37">
        <f t="shared" si="41"/>
        <v>42</v>
      </c>
      <c r="I124" s="37">
        <f t="shared" si="41"/>
        <v>0</v>
      </c>
      <c r="J124" s="37">
        <f t="shared" si="41"/>
        <v>0</v>
      </c>
      <c r="K124" s="37">
        <f t="shared" si="41"/>
        <v>0</v>
      </c>
      <c r="L124" s="37">
        <f t="shared" si="41"/>
        <v>0</v>
      </c>
    </row>
    <row r="125" spans="1:12">
      <c r="A125" s="35" t="s">
        <v>10</v>
      </c>
      <c r="B125" s="7"/>
      <c r="C125" s="38">
        <f t="shared" ref="C125:L125" si="42">+C107+C89</f>
        <v>0</v>
      </c>
      <c r="D125" s="38">
        <f t="shared" si="42"/>
        <v>0</v>
      </c>
      <c r="E125" s="38">
        <f t="shared" si="42"/>
        <v>0</v>
      </c>
      <c r="F125" s="38">
        <f t="shared" si="42"/>
        <v>0</v>
      </c>
      <c r="G125" s="38">
        <f t="shared" si="42"/>
        <v>0</v>
      </c>
      <c r="H125" s="38">
        <f t="shared" si="42"/>
        <v>0</v>
      </c>
      <c r="I125" s="38">
        <f t="shared" si="42"/>
        <v>0</v>
      </c>
      <c r="J125" s="38">
        <f t="shared" si="42"/>
        <v>0</v>
      </c>
      <c r="K125" s="38">
        <f t="shared" si="42"/>
        <v>0</v>
      </c>
      <c r="L125" s="38">
        <f t="shared" si="42"/>
        <v>0</v>
      </c>
    </row>
    <row r="126" spans="1:12">
      <c r="A126" s="35" t="s">
        <v>9</v>
      </c>
      <c r="B126" s="7"/>
      <c r="C126" s="38">
        <f t="shared" ref="C126:L126" si="43">+C108+C90</f>
        <v>9</v>
      </c>
      <c r="D126" s="38">
        <f t="shared" si="43"/>
        <v>12</v>
      </c>
      <c r="E126" s="38">
        <f t="shared" si="43"/>
        <v>37</v>
      </c>
      <c r="F126" s="38">
        <f t="shared" si="43"/>
        <v>0</v>
      </c>
      <c r="G126" s="38">
        <f t="shared" si="43"/>
        <v>0</v>
      </c>
      <c r="H126" s="38">
        <f t="shared" si="43"/>
        <v>16</v>
      </c>
      <c r="I126" s="38">
        <f t="shared" si="43"/>
        <v>0</v>
      </c>
      <c r="J126" s="38">
        <f t="shared" si="43"/>
        <v>0</v>
      </c>
      <c r="K126" s="38">
        <f t="shared" si="43"/>
        <v>44</v>
      </c>
      <c r="L126" s="38">
        <f t="shared" si="43"/>
        <v>0</v>
      </c>
    </row>
    <row r="127" spans="1:12">
      <c r="A127" s="35" t="s">
        <v>6</v>
      </c>
      <c r="B127" s="7"/>
      <c r="C127" s="38">
        <f t="shared" ref="C127:L127" si="44">+C109+C91</f>
        <v>0</v>
      </c>
      <c r="D127" s="38">
        <f t="shared" si="44"/>
        <v>0</v>
      </c>
      <c r="E127" s="38">
        <f t="shared" si="44"/>
        <v>0</v>
      </c>
      <c r="F127" s="38">
        <f t="shared" si="44"/>
        <v>0</v>
      </c>
      <c r="G127" s="38">
        <f t="shared" si="44"/>
        <v>0</v>
      </c>
      <c r="H127" s="38">
        <f t="shared" si="44"/>
        <v>0</v>
      </c>
      <c r="I127" s="38">
        <f t="shared" si="44"/>
        <v>0</v>
      </c>
      <c r="J127" s="38">
        <f t="shared" si="44"/>
        <v>0</v>
      </c>
      <c r="K127" s="38">
        <f t="shared" si="44"/>
        <v>0</v>
      </c>
      <c r="L127" s="38">
        <f t="shared" si="44"/>
        <v>0</v>
      </c>
    </row>
    <row r="128" spans="1:12" ht="12" thickBot="1">
      <c r="A128" s="128" t="s">
        <v>42</v>
      </c>
      <c r="B128" s="129"/>
      <c r="C128" s="39">
        <f>SUM(C113:C127)</f>
        <v>578</v>
      </c>
      <c r="D128" s="39">
        <f t="shared" ref="D128:L128" si="45">SUM(D113:D127)</f>
        <v>589</v>
      </c>
      <c r="E128" s="39">
        <f t="shared" si="45"/>
        <v>1102</v>
      </c>
      <c r="F128" s="39">
        <f t="shared" si="45"/>
        <v>809</v>
      </c>
      <c r="G128" s="39">
        <f t="shared" si="45"/>
        <v>447</v>
      </c>
      <c r="H128" s="39">
        <f t="shared" si="45"/>
        <v>817</v>
      </c>
      <c r="I128" s="39">
        <f t="shared" si="45"/>
        <v>342</v>
      </c>
      <c r="J128" s="39">
        <f t="shared" si="45"/>
        <v>590</v>
      </c>
      <c r="K128" s="39">
        <f t="shared" si="45"/>
        <v>389</v>
      </c>
      <c r="L128" s="39">
        <f t="shared" si="45"/>
        <v>0</v>
      </c>
    </row>
    <row r="129" spans="1:12" ht="12" thickBot="1">
      <c r="A129" s="59"/>
      <c r="B129" s="59"/>
      <c r="C129" s="43"/>
      <c r="D129" s="43"/>
      <c r="E129" s="43"/>
      <c r="F129" s="43"/>
      <c r="G129" s="43"/>
      <c r="H129" s="43"/>
      <c r="I129" s="43"/>
      <c r="J129" s="43"/>
      <c r="K129" s="43"/>
      <c r="L129" s="43"/>
    </row>
    <row r="130" spans="1:12" ht="23.25" customHeight="1">
      <c r="B130" s="11" t="s">
        <v>48</v>
      </c>
      <c r="C130" s="19">
        <v>2000</v>
      </c>
      <c r="D130" s="19">
        <v>2001</v>
      </c>
      <c r="E130" s="19">
        <v>2002</v>
      </c>
      <c r="F130" s="19">
        <v>2003</v>
      </c>
      <c r="G130" s="19">
        <v>2004</v>
      </c>
      <c r="H130" s="19">
        <v>2005</v>
      </c>
      <c r="I130" s="19">
        <v>2006</v>
      </c>
      <c r="J130" s="19">
        <v>2007</v>
      </c>
      <c r="K130" s="19">
        <v>2008</v>
      </c>
      <c r="L130" s="19">
        <v>2009</v>
      </c>
    </row>
    <row r="131" spans="1:12">
      <c r="B131" s="35" t="s">
        <v>46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>
        <v>0</v>
      </c>
    </row>
    <row r="132" spans="1:12">
      <c r="B132" s="35" t="s">
        <v>11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>
        <v>0</v>
      </c>
    </row>
    <row r="133" spans="1:12">
      <c r="B133" s="35" t="s">
        <v>8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>
        <v>13</v>
      </c>
    </row>
    <row r="134" spans="1:12">
      <c r="B134" s="35" t="s">
        <v>45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>
        <v>0</v>
      </c>
    </row>
    <row r="135" spans="1:12">
      <c r="B135" s="35" t="s">
        <v>16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>
        <v>0</v>
      </c>
    </row>
    <row r="136" spans="1:12">
      <c r="B136" s="35" t="s">
        <v>13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>
        <v>0</v>
      </c>
    </row>
    <row r="137" spans="1:12">
      <c r="B137" s="35" t="s">
        <v>5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>
        <v>0</v>
      </c>
    </row>
    <row r="138" spans="1:12">
      <c r="B138" s="35" t="s">
        <v>14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>
        <v>0</v>
      </c>
    </row>
    <row r="139" spans="1:12">
      <c r="B139" s="35" t="s">
        <v>12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>
        <v>0</v>
      </c>
    </row>
    <row r="140" spans="1:12">
      <c r="B140" s="35" t="s">
        <v>4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>
        <v>0</v>
      </c>
    </row>
    <row r="141" spans="1:12">
      <c r="B141" s="35" t="s">
        <v>30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>
        <v>0</v>
      </c>
    </row>
    <row r="142" spans="1:12">
      <c r="B142" s="34" t="s">
        <v>7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>
        <v>0</v>
      </c>
    </row>
    <row r="143" spans="1:12">
      <c r="B143" s="35" t="s">
        <v>10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>
        <v>0</v>
      </c>
    </row>
    <row r="144" spans="1:12">
      <c r="B144" s="35" t="s">
        <v>9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>
        <v>0</v>
      </c>
    </row>
    <row r="145" spans="1:12">
      <c r="B145" s="35" t="s">
        <v>6</v>
      </c>
      <c r="C145" s="41"/>
      <c r="D145" s="41"/>
      <c r="E145" s="41"/>
      <c r="F145" s="37"/>
      <c r="G145" s="37"/>
      <c r="H145" s="37"/>
      <c r="I145" s="37"/>
      <c r="J145" s="37"/>
      <c r="K145" s="37"/>
      <c r="L145" s="37">
        <v>0</v>
      </c>
    </row>
    <row r="146" spans="1:12" ht="12" thickBot="1">
      <c r="B146" s="36" t="s">
        <v>42</v>
      </c>
      <c r="C146" s="42">
        <f t="shared" ref="C146:L146" si="46">SUM(C131:C145)</f>
        <v>0</v>
      </c>
      <c r="D146" s="42">
        <f t="shared" si="46"/>
        <v>0</v>
      </c>
      <c r="E146" s="42">
        <f t="shared" si="46"/>
        <v>0</v>
      </c>
      <c r="F146" s="42">
        <f t="shared" si="46"/>
        <v>0</v>
      </c>
      <c r="G146" s="42">
        <f t="shared" si="46"/>
        <v>0</v>
      </c>
      <c r="H146" s="42">
        <f t="shared" si="46"/>
        <v>0</v>
      </c>
      <c r="I146" s="42">
        <f t="shared" si="46"/>
        <v>0</v>
      </c>
      <c r="J146" s="42">
        <f t="shared" si="46"/>
        <v>0</v>
      </c>
      <c r="K146" s="42">
        <f t="shared" si="46"/>
        <v>0</v>
      </c>
      <c r="L146" s="39">
        <f t="shared" si="46"/>
        <v>13</v>
      </c>
    </row>
    <row r="147" spans="1:12">
      <c r="A147" s="59"/>
      <c r="B147" s="59"/>
      <c r="C147" s="43"/>
      <c r="D147" s="43"/>
      <c r="E147" s="43"/>
      <c r="F147" s="43"/>
      <c r="G147" s="43"/>
      <c r="H147" s="43"/>
      <c r="I147" s="43"/>
      <c r="J147" s="43"/>
      <c r="K147" s="43"/>
      <c r="L147" s="43"/>
    </row>
    <row r="148" spans="1:12">
      <c r="A148" s="4" t="s">
        <v>54</v>
      </c>
      <c r="B148" s="59"/>
      <c r="C148" s="43"/>
      <c r="D148" s="43"/>
      <c r="E148" s="43"/>
      <c r="F148" s="43"/>
      <c r="G148" s="43"/>
      <c r="H148" s="43"/>
      <c r="I148" s="43"/>
      <c r="J148" s="43"/>
      <c r="K148" s="43"/>
      <c r="L148" s="43"/>
    </row>
    <row r="149" spans="1:12">
      <c r="A149" s="73" t="s">
        <v>55</v>
      </c>
      <c r="B149" s="59"/>
      <c r="C149" s="43"/>
      <c r="D149" s="43"/>
      <c r="E149" s="43"/>
      <c r="F149" s="43"/>
      <c r="G149" s="43"/>
      <c r="H149" s="43"/>
      <c r="I149" s="43"/>
      <c r="J149" s="43"/>
      <c r="K149" s="43"/>
      <c r="L149" s="43"/>
    </row>
    <row r="150" spans="1:12">
      <c r="A150" s="73" t="s">
        <v>50</v>
      </c>
      <c r="B150" s="59"/>
      <c r="C150" s="43"/>
      <c r="D150" s="43"/>
      <c r="E150" s="43"/>
      <c r="F150" s="43"/>
      <c r="G150" s="43"/>
      <c r="H150" s="43"/>
      <c r="I150" s="43"/>
      <c r="J150" s="43"/>
      <c r="K150" s="43"/>
      <c r="L150" s="43"/>
    </row>
    <row r="151" spans="1:12">
      <c r="A151" s="73" t="s">
        <v>51</v>
      </c>
      <c r="B151" s="59"/>
      <c r="C151" s="43"/>
      <c r="D151" s="43"/>
      <c r="E151" s="43"/>
      <c r="F151" s="43"/>
      <c r="G151" s="43"/>
      <c r="H151" s="43"/>
      <c r="I151" s="43"/>
      <c r="J151" s="43"/>
      <c r="K151" s="43"/>
      <c r="L151" s="43"/>
    </row>
    <row r="152" spans="1:12" ht="12" thickBot="1">
      <c r="B152" s="59"/>
      <c r="C152" s="43"/>
      <c r="D152" s="43"/>
      <c r="E152" s="43"/>
      <c r="F152" s="43"/>
      <c r="G152" s="43"/>
      <c r="H152" s="43"/>
      <c r="I152" s="43"/>
      <c r="J152" s="43"/>
      <c r="K152" s="43"/>
      <c r="L152" s="43"/>
    </row>
    <row r="153" spans="1:12" ht="22.5">
      <c r="B153" s="11" t="s">
        <v>24</v>
      </c>
      <c r="C153" s="19">
        <v>2000</v>
      </c>
      <c r="D153" s="19">
        <v>2001</v>
      </c>
      <c r="E153" s="19">
        <v>2002</v>
      </c>
      <c r="F153" s="19">
        <v>2003</v>
      </c>
      <c r="G153" s="19">
        <v>2004</v>
      </c>
      <c r="H153" s="19">
        <v>2005</v>
      </c>
      <c r="I153" s="19">
        <v>2006</v>
      </c>
      <c r="J153" s="19">
        <v>2007</v>
      </c>
      <c r="K153" s="19">
        <v>2008</v>
      </c>
      <c r="L153" s="19">
        <v>2009</v>
      </c>
    </row>
    <row r="154" spans="1:12">
      <c r="B154" s="35" t="s">
        <v>46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123</v>
      </c>
      <c r="K154" s="38">
        <v>0</v>
      </c>
      <c r="L154" s="38">
        <v>0</v>
      </c>
    </row>
    <row r="155" spans="1:12">
      <c r="B155" s="35" t="s">
        <v>11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</row>
    <row r="156" spans="1:12">
      <c r="B156" s="35" t="s">
        <v>8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>
      <c r="B157" s="35" t="s">
        <v>45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24</v>
      </c>
      <c r="K157" s="38">
        <v>32</v>
      </c>
      <c r="L157" s="38">
        <v>0</v>
      </c>
    </row>
    <row r="158" spans="1:12">
      <c r="B158" s="35" t="s">
        <v>16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125</v>
      </c>
      <c r="J158" s="38">
        <v>214</v>
      </c>
      <c r="K158" s="38">
        <v>50</v>
      </c>
      <c r="L158" s="38">
        <v>0</v>
      </c>
    </row>
    <row r="159" spans="1:12">
      <c r="B159" s="35" t="s">
        <v>13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>
      <c r="B160" s="35" t="s">
        <v>5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</row>
    <row r="161" spans="2:12">
      <c r="B161" s="35" t="s">
        <v>14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</row>
    <row r="162" spans="2:12">
      <c r="B162" s="35" t="s">
        <v>12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2:12">
      <c r="B163" s="35" t="s">
        <v>4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</row>
    <row r="164" spans="2:12">
      <c r="B164" s="35" t="s">
        <v>30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</row>
    <row r="165" spans="2:12">
      <c r="B165" s="34" t="s">
        <v>7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</row>
    <row r="166" spans="2:12">
      <c r="B166" s="35" t="s">
        <v>10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</row>
    <row r="167" spans="2:12">
      <c r="B167" s="35" t="s">
        <v>9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21</v>
      </c>
      <c r="L167" s="38">
        <v>0</v>
      </c>
    </row>
    <row r="168" spans="2:12">
      <c r="B168" s="35" t="s">
        <v>6</v>
      </c>
      <c r="C168" s="41">
        <v>0</v>
      </c>
      <c r="D168" s="41">
        <v>0</v>
      </c>
      <c r="E168" s="41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</row>
    <row r="169" spans="2:12" ht="12" thickBot="1">
      <c r="B169" s="36" t="s">
        <v>42</v>
      </c>
      <c r="C169" s="42">
        <f>SUM(C154:C168)</f>
        <v>0</v>
      </c>
      <c r="D169" s="42">
        <f t="shared" ref="D169:L169" si="47">SUM(D154:D168)</f>
        <v>0</v>
      </c>
      <c r="E169" s="42">
        <f t="shared" si="47"/>
        <v>0</v>
      </c>
      <c r="F169" s="42">
        <f t="shared" si="47"/>
        <v>0</v>
      </c>
      <c r="G169" s="42">
        <f t="shared" si="47"/>
        <v>0</v>
      </c>
      <c r="H169" s="42">
        <f t="shared" si="47"/>
        <v>0</v>
      </c>
      <c r="I169" s="42">
        <f t="shared" si="47"/>
        <v>125</v>
      </c>
      <c r="J169" s="42">
        <f t="shared" si="47"/>
        <v>361</v>
      </c>
      <c r="K169" s="42">
        <f t="shared" si="47"/>
        <v>103</v>
      </c>
      <c r="L169" s="42">
        <f t="shared" si="47"/>
        <v>0</v>
      </c>
    </row>
    <row r="170" spans="2:12">
      <c r="C170" s="40"/>
      <c r="D170" s="40"/>
      <c r="E170" s="40"/>
      <c r="F170" s="40"/>
      <c r="G170" s="40"/>
      <c r="H170" s="40"/>
      <c r="I170" s="40"/>
      <c r="J170" s="40"/>
      <c r="K170" s="40"/>
      <c r="L170" s="40"/>
    </row>
    <row r="171" spans="2:12" ht="12" thickBot="1">
      <c r="C171" s="40"/>
      <c r="D171" s="40"/>
      <c r="E171" s="40"/>
      <c r="F171" s="40"/>
      <c r="G171" s="40"/>
      <c r="H171" s="40"/>
      <c r="I171" s="40"/>
      <c r="J171" s="40"/>
      <c r="K171" s="40"/>
      <c r="L171" s="40"/>
    </row>
    <row r="172" spans="2:12" ht="45">
      <c r="B172" s="11" t="s">
        <v>35</v>
      </c>
      <c r="C172" s="19">
        <v>2000</v>
      </c>
      <c r="D172" s="19">
        <v>2001</v>
      </c>
      <c r="E172" s="19">
        <v>2002</v>
      </c>
      <c r="F172" s="19">
        <v>2003</v>
      </c>
      <c r="G172" s="19">
        <v>2004</v>
      </c>
      <c r="H172" s="19">
        <v>2005</v>
      </c>
      <c r="I172" s="19">
        <v>2006</v>
      </c>
      <c r="J172" s="19">
        <v>2007</v>
      </c>
      <c r="K172" s="19">
        <v>2008</v>
      </c>
      <c r="L172" s="19">
        <v>2009</v>
      </c>
    </row>
    <row r="173" spans="2:12">
      <c r="B173" s="35" t="s">
        <v>46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12</v>
      </c>
      <c r="K173" s="38">
        <v>0</v>
      </c>
      <c r="L173" s="38">
        <v>0</v>
      </c>
    </row>
    <row r="174" spans="2:12">
      <c r="B174" s="35" t="s">
        <v>11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</row>
    <row r="175" spans="2:12">
      <c r="B175" s="35" t="s">
        <v>8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1</v>
      </c>
      <c r="K175" s="38">
        <v>0</v>
      </c>
      <c r="L175" s="38">
        <v>0</v>
      </c>
    </row>
    <row r="176" spans="2:12">
      <c r="B176" s="35" t="s">
        <v>45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31</v>
      </c>
      <c r="K176" s="38">
        <v>0</v>
      </c>
      <c r="L176" s="38">
        <v>0</v>
      </c>
    </row>
    <row r="177" spans="2:12">
      <c r="B177" s="35" t="s">
        <v>16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40</v>
      </c>
      <c r="K177" s="38">
        <v>0</v>
      </c>
      <c r="L177" s="38">
        <v>0</v>
      </c>
    </row>
    <row r="178" spans="2:12">
      <c r="B178" s="35" t="s">
        <v>13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</row>
    <row r="179" spans="2:12">
      <c r="B179" s="35" t="s">
        <v>5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</row>
    <row r="180" spans="2:12">
      <c r="B180" s="35" t="s">
        <v>14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</row>
    <row r="181" spans="2:12">
      <c r="B181" s="35" t="s">
        <v>12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</row>
    <row r="182" spans="2:12">
      <c r="B182" s="35" t="s">
        <v>4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2:12">
      <c r="B183" s="35" t="s">
        <v>30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</row>
    <row r="184" spans="2:12">
      <c r="B184" s="34" t="s">
        <v>7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</row>
    <row r="185" spans="2:12">
      <c r="B185" s="35" t="s">
        <v>10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</row>
    <row r="186" spans="2:12">
      <c r="B186" s="35" t="s">
        <v>9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16</v>
      </c>
      <c r="K186" s="38">
        <v>0</v>
      </c>
      <c r="L186" s="38">
        <v>0</v>
      </c>
    </row>
    <row r="187" spans="2:12">
      <c r="B187" s="35" t="s">
        <v>6</v>
      </c>
      <c r="C187" s="41">
        <v>0</v>
      </c>
      <c r="D187" s="41">
        <v>0</v>
      </c>
      <c r="E187" s="41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</row>
    <row r="188" spans="2:12" ht="12" thickBot="1">
      <c r="B188" s="36" t="s">
        <v>42</v>
      </c>
      <c r="C188" s="42">
        <f>SUM(C173:C187)</f>
        <v>0</v>
      </c>
      <c r="D188" s="42">
        <f t="shared" ref="D188:L188" si="48">SUM(D173:D187)</f>
        <v>0</v>
      </c>
      <c r="E188" s="42">
        <f t="shared" si="48"/>
        <v>0</v>
      </c>
      <c r="F188" s="42">
        <f t="shared" si="48"/>
        <v>0</v>
      </c>
      <c r="G188" s="42">
        <f t="shared" si="48"/>
        <v>0</v>
      </c>
      <c r="H188" s="42">
        <f t="shared" si="48"/>
        <v>0</v>
      </c>
      <c r="I188" s="42">
        <f t="shared" si="48"/>
        <v>0</v>
      </c>
      <c r="J188" s="42">
        <f t="shared" si="48"/>
        <v>100</v>
      </c>
      <c r="K188" s="42">
        <f t="shared" si="48"/>
        <v>0</v>
      </c>
      <c r="L188" s="42">
        <f t="shared" si="48"/>
        <v>0</v>
      </c>
    </row>
    <row r="189" spans="2:12" ht="12" thickBot="1">
      <c r="C189" s="40"/>
      <c r="D189" s="40"/>
      <c r="E189" s="40"/>
      <c r="F189" s="40"/>
      <c r="G189" s="40"/>
      <c r="H189" s="40"/>
      <c r="I189" s="40"/>
      <c r="J189" s="40"/>
      <c r="K189" s="40"/>
      <c r="L189" s="40"/>
    </row>
    <row r="190" spans="2:12" ht="45">
      <c r="B190" s="11" t="s">
        <v>36</v>
      </c>
      <c r="C190" s="19">
        <v>2000</v>
      </c>
      <c r="D190" s="19">
        <v>2001</v>
      </c>
      <c r="E190" s="19">
        <v>2002</v>
      </c>
      <c r="F190" s="19">
        <v>2003</v>
      </c>
      <c r="G190" s="19">
        <v>2004</v>
      </c>
      <c r="H190" s="19">
        <v>2005</v>
      </c>
      <c r="I190" s="19">
        <v>2006</v>
      </c>
      <c r="J190" s="19">
        <v>2007</v>
      </c>
      <c r="K190" s="19">
        <v>2008</v>
      </c>
      <c r="L190" s="19">
        <v>2009</v>
      </c>
    </row>
    <row r="191" spans="2:12">
      <c r="B191" s="35" t="s">
        <v>46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169</v>
      </c>
      <c r="K191" s="38">
        <v>9</v>
      </c>
      <c r="L191" s="38">
        <v>0</v>
      </c>
    </row>
    <row r="192" spans="2:12">
      <c r="B192" s="35" t="s">
        <v>11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36</v>
      </c>
      <c r="K192" s="38">
        <v>0</v>
      </c>
      <c r="L192" s="38">
        <v>40</v>
      </c>
    </row>
    <row r="193" spans="1:12">
      <c r="B193" s="35" t="s">
        <v>8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154</v>
      </c>
      <c r="K193" s="38">
        <v>24</v>
      </c>
      <c r="L193" s="38">
        <v>0</v>
      </c>
    </row>
    <row r="194" spans="1:12">
      <c r="B194" s="35" t="s">
        <v>45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202</v>
      </c>
      <c r="K194" s="38">
        <v>72</v>
      </c>
      <c r="L194" s="38">
        <v>0</v>
      </c>
    </row>
    <row r="195" spans="1:12">
      <c r="B195" s="35" t="s">
        <v>16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>
      <c r="B196" s="35" t="s">
        <v>13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46</v>
      </c>
      <c r="L196" s="38">
        <v>0</v>
      </c>
    </row>
    <row r="197" spans="1:12">
      <c r="B197" s="35" t="s">
        <v>5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38</v>
      </c>
      <c r="K197" s="38">
        <v>0</v>
      </c>
      <c r="L197" s="38">
        <v>0</v>
      </c>
    </row>
    <row r="198" spans="1:12">
      <c r="B198" s="35" t="s">
        <v>14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10</v>
      </c>
      <c r="K198" s="38">
        <v>9</v>
      </c>
      <c r="L198" s="38">
        <v>17</v>
      </c>
    </row>
    <row r="199" spans="1:12">
      <c r="B199" s="35" t="s">
        <v>12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30</v>
      </c>
      <c r="K199" s="38">
        <v>0</v>
      </c>
      <c r="L199" s="38">
        <v>0</v>
      </c>
    </row>
    <row r="200" spans="1:12">
      <c r="B200" s="35" t="s">
        <v>4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</row>
    <row r="201" spans="1:12">
      <c r="B201" s="35" t="s">
        <v>30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14</v>
      </c>
      <c r="K201" s="38">
        <v>0</v>
      </c>
      <c r="L201" s="38">
        <v>0</v>
      </c>
    </row>
    <row r="202" spans="1:12">
      <c r="B202" s="34" t="s">
        <v>7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198</v>
      </c>
      <c r="K202" s="37">
        <v>0</v>
      </c>
      <c r="L202" s="37">
        <v>12</v>
      </c>
    </row>
    <row r="203" spans="1:12">
      <c r="B203" s="35" t="s">
        <v>10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36</v>
      </c>
      <c r="L203" s="38">
        <v>42</v>
      </c>
    </row>
    <row r="204" spans="1:12">
      <c r="B204" s="35" t="s">
        <v>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29</v>
      </c>
      <c r="K204" s="38">
        <v>320</v>
      </c>
      <c r="L204" s="38">
        <v>6</v>
      </c>
    </row>
    <row r="205" spans="1:12">
      <c r="B205" s="35" t="s">
        <v>6</v>
      </c>
      <c r="C205" s="41">
        <v>0</v>
      </c>
      <c r="D205" s="41">
        <v>0</v>
      </c>
      <c r="E205" s="41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77</v>
      </c>
      <c r="K205" s="37">
        <v>0</v>
      </c>
      <c r="L205" s="37">
        <v>12</v>
      </c>
    </row>
    <row r="206" spans="1:12" ht="12" thickBot="1">
      <c r="B206" s="36" t="s">
        <v>42</v>
      </c>
      <c r="C206" s="42">
        <f t="shared" ref="C206:L206" si="49">SUM(C191:C205)</f>
        <v>0</v>
      </c>
      <c r="D206" s="42">
        <f t="shared" si="49"/>
        <v>0</v>
      </c>
      <c r="E206" s="42">
        <f t="shared" si="49"/>
        <v>0</v>
      </c>
      <c r="F206" s="42">
        <f t="shared" si="49"/>
        <v>0</v>
      </c>
      <c r="G206" s="42">
        <f t="shared" si="49"/>
        <v>0</v>
      </c>
      <c r="H206" s="42">
        <f t="shared" si="49"/>
        <v>0</v>
      </c>
      <c r="I206" s="42">
        <f t="shared" si="49"/>
        <v>0</v>
      </c>
      <c r="J206" s="42">
        <f t="shared" si="49"/>
        <v>957</v>
      </c>
      <c r="K206" s="42">
        <f t="shared" si="49"/>
        <v>516</v>
      </c>
      <c r="L206" s="42">
        <f t="shared" si="49"/>
        <v>129</v>
      </c>
    </row>
    <row r="207" spans="1:12" ht="12" thickBot="1">
      <c r="C207" s="40"/>
      <c r="D207" s="40"/>
      <c r="E207" s="40"/>
      <c r="F207" s="40"/>
      <c r="G207" s="40"/>
      <c r="H207" s="40"/>
      <c r="I207" s="40"/>
      <c r="J207" s="40"/>
      <c r="K207" s="40"/>
      <c r="L207" s="40"/>
    </row>
    <row r="208" spans="1:12" ht="26.25" customHeight="1">
      <c r="A208" s="125" t="s">
        <v>34</v>
      </c>
      <c r="B208" s="126"/>
      <c r="C208" s="19">
        <v>2000</v>
      </c>
      <c r="D208" s="19">
        <v>2001</v>
      </c>
      <c r="E208" s="19">
        <v>2002</v>
      </c>
      <c r="F208" s="19">
        <v>2003</v>
      </c>
      <c r="G208" s="19">
        <v>2004</v>
      </c>
      <c r="H208" s="19">
        <v>2005</v>
      </c>
      <c r="I208" s="19">
        <v>2006</v>
      </c>
      <c r="J208" s="19">
        <v>2007</v>
      </c>
      <c r="K208" s="19">
        <v>2008</v>
      </c>
      <c r="L208" s="19">
        <v>2009</v>
      </c>
    </row>
    <row r="209" spans="1:12">
      <c r="A209" s="35" t="s">
        <v>46</v>
      </c>
      <c r="B209" s="7"/>
      <c r="C209" s="38">
        <f t="shared" ref="C209:H209" si="50">+C59+C113+C154+C173+C191+C131</f>
        <v>690</v>
      </c>
      <c r="D209" s="38">
        <f t="shared" si="50"/>
        <v>636</v>
      </c>
      <c r="E209" s="38">
        <f t="shared" si="50"/>
        <v>1722</v>
      </c>
      <c r="F209" s="38">
        <f t="shared" si="50"/>
        <v>2579</v>
      </c>
      <c r="G209" s="38">
        <f t="shared" si="50"/>
        <v>1187</v>
      </c>
      <c r="H209" s="38">
        <f t="shared" si="50"/>
        <v>2194</v>
      </c>
      <c r="I209" s="38">
        <f>+I59+I113+I154+I173+I191+I131</f>
        <v>2726</v>
      </c>
      <c r="J209" s="38">
        <f t="shared" ref="J209:L209" si="51">+J59+J113+J154+J173+J191+J131</f>
        <v>3354</v>
      </c>
      <c r="K209" s="38">
        <f t="shared" si="51"/>
        <v>2485</v>
      </c>
      <c r="L209" s="38">
        <f t="shared" si="51"/>
        <v>1424</v>
      </c>
    </row>
    <row r="210" spans="1:12">
      <c r="A210" s="35" t="s">
        <v>11</v>
      </c>
      <c r="B210" s="7"/>
      <c r="C210" s="38">
        <f t="shared" ref="C210:H210" si="52">+C60+C114+C155+C174+C192+C132</f>
        <v>24</v>
      </c>
      <c r="D210" s="38">
        <f t="shared" si="52"/>
        <v>48</v>
      </c>
      <c r="E210" s="38">
        <f t="shared" si="52"/>
        <v>12</v>
      </c>
      <c r="F210" s="38">
        <f t="shared" si="52"/>
        <v>29</v>
      </c>
      <c r="G210" s="38">
        <f t="shared" si="52"/>
        <v>12</v>
      </c>
      <c r="H210" s="38">
        <f t="shared" si="52"/>
        <v>0</v>
      </c>
      <c r="I210" s="38">
        <f t="shared" ref="I210:L223" si="53">+I60+I114+I155+I174+I192+I132</f>
        <v>0</v>
      </c>
      <c r="J210" s="38">
        <f t="shared" si="53"/>
        <v>68</v>
      </c>
      <c r="K210" s="38">
        <f t="shared" si="53"/>
        <v>72</v>
      </c>
      <c r="L210" s="38">
        <f t="shared" si="53"/>
        <v>100</v>
      </c>
    </row>
    <row r="211" spans="1:12">
      <c r="A211" s="35" t="s">
        <v>8</v>
      </c>
      <c r="B211" s="72"/>
      <c r="C211" s="38">
        <f t="shared" ref="C211:H211" si="54">+C61+C115+C156+C175+C193+C133</f>
        <v>97</v>
      </c>
      <c r="D211" s="38">
        <f t="shared" si="54"/>
        <v>18</v>
      </c>
      <c r="E211" s="38">
        <f t="shared" si="54"/>
        <v>128</v>
      </c>
      <c r="F211" s="38">
        <f t="shared" si="54"/>
        <v>238</v>
      </c>
      <c r="G211" s="38">
        <f t="shared" si="54"/>
        <v>12</v>
      </c>
      <c r="H211" s="38">
        <f t="shared" si="54"/>
        <v>6</v>
      </c>
      <c r="I211" s="38">
        <f t="shared" si="53"/>
        <v>51</v>
      </c>
      <c r="J211" s="38">
        <f t="shared" si="53"/>
        <v>277</v>
      </c>
      <c r="K211" s="38">
        <f t="shared" si="53"/>
        <v>24</v>
      </c>
      <c r="L211" s="38">
        <f t="shared" si="53"/>
        <v>164</v>
      </c>
    </row>
    <row r="212" spans="1:12">
      <c r="A212" s="35" t="s">
        <v>45</v>
      </c>
      <c r="B212" s="7"/>
      <c r="C212" s="38">
        <f t="shared" ref="C212:H212" si="55">+C62+C116+C157+C176+C194+C134</f>
        <v>614</v>
      </c>
      <c r="D212" s="38">
        <f t="shared" si="55"/>
        <v>2323</v>
      </c>
      <c r="E212" s="38">
        <f t="shared" si="55"/>
        <v>2073</v>
      </c>
      <c r="F212" s="38">
        <f t="shared" si="55"/>
        <v>1525</v>
      </c>
      <c r="G212" s="38">
        <f t="shared" si="55"/>
        <v>1400</v>
      </c>
      <c r="H212" s="38">
        <f t="shared" si="55"/>
        <v>793</v>
      </c>
      <c r="I212" s="38">
        <f t="shared" si="53"/>
        <v>1151</v>
      </c>
      <c r="J212" s="38">
        <f t="shared" si="53"/>
        <v>789</v>
      </c>
      <c r="K212" s="38">
        <f t="shared" si="53"/>
        <v>951</v>
      </c>
      <c r="L212" s="38">
        <f t="shared" si="53"/>
        <v>86</v>
      </c>
    </row>
    <row r="213" spans="1:12">
      <c r="A213" s="35" t="s">
        <v>16</v>
      </c>
      <c r="B213" s="72"/>
      <c r="C213" s="38">
        <f t="shared" ref="C213:H213" si="56">+C63+C117+C158+C177+C195+C135</f>
        <v>820</v>
      </c>
      <c r="D213" s="38">
        <f t="shared" si="56"/>
        <v>660</v>
      </c>
      <c r="E213" s="38">
        <f t="shared" si="56"/>
        <v>387</v>
      </c>
      <c r="F213" s="38">
        <f t="shared" si="56"/>
        <v>1439</v>
      </c>
      <c r="G213" s="38">
        <f t="shared" si="56"/>
        <v>652</v>
      </c>
      <c r="H213" s="38">
        <f t="shared" si="56"/>
        <v>603</v>
      </c>
      <c r="I213" s="38">
        <f t="shared" si="53"/>
        <v>502</v>
      </c>
      <c r="J213" s="38">
        <f t="shared" si="53"/>
        <v>999</v>
      </c>
      <c r="K213" s="38">
        <f t="shared" si="53"/>
        <v>136</v>
      </c>
      <c r="L213" s="38">
        <f t="shared" si="53"/>
        <v>231</v>
      </c>
    </row>
    <row r="214" spans="1:12">
      <c r="A214" s="35" t="s">
        <v>13</v>
      </c>
      <c r="B214" s="72"/>
      <c r="C214" s="38">
        <f t="shared" ref="C214:H214" si="57">+C64+C118+C159+C178+C196+C136</f>
        <v>0</v>
      </c>
      <c r="D214" s="38">
        <f t="shared" si="57"/>
        <v>169</v>
      </c>
      <c r="E214" s="38">
        <f t="shared" si="57"/>
        <v>120</v>
      </c>
      <c r="F214" s="38">
        <f t="shared" si="57"/>
        <v>70</v>
      </c>
      <c r="G214" s="38">
        <f t="shared" si="57"/>
        <v>28</v>
      </c>
      <c r="H214" s="38">
        <f t="shared" si="57"/>
        <v>168</v>
      </c>
      <c r="I214" s="38">
        <f t="shared" si="53"/>
        <v>47</v>
      </c>
      <c r="J214" s="38">
        <f t="shared" si="53"/>
        <v>46</v>
      </c>
      <c r="K214" s="38">
        <f t="shared" si="53"/>
        <v>223</v>
      </c>
      <c r="L214" s="38">
        <f t="shared" si="53"/>
        <v>344</v>
      </c>
    </row>
    <row r="215" spans="1:12">
      <c r="A215" s="89" t="s">
        <v>5</v>
      </c>
      <c r="B215" s="72"/>
      <c r="C215" s="38">
        <f t="shared" ref="C215:H215" si="58">+C65+C119+C160+C179+C197+C137</f>
        <v>63</v>
      </c>
      <c r="D215" s="38">
        <f t="shared" si="58"/>
        <v>185</v>
      </c>
      <c r="E215" s="38">
        <f t="shared" si="58"/>
        <v>0</v>
      </c>
      <c r="F215" s="38">
        <f t="shared" si="58"/>
        <v>139</v>
      </c>
      <c r="G215" s="38">
        <f t="shared" si="58"/>
        <v>319</v>
      </c>
      <c r="H215" s="38">
        <f t="shared" si="58"/>
        <v>220</v>
      </c>
      <c r="I215" s="38">
        <f t="shared" si="53"/>
        <v>76</v>
      </c>
      <c r="J215" s="38">
        <f t="shared" si="53"/>
        <v>50</v>
      </c>
      <c r="K215" s="38">
        <f t="shared" si="53"/>
        <v>188</v>
      </c>
      <c r="L215" s="38">
        <f t="shared" si="53"/>
        <v>82</v>
      </c>
    </row>
    <row r="216" spans="1:12">
      <c r="A216" s="35" t="s">
        <v>14</v>
      </c>
      <c r="B216" s="35"/>
      <c r="C216" s="38">
        <f t="shared" ref="C216:H216" si="59">+C66+C120+C161+C180+C198+C138</f>
        <v>10</v>
      </c>
      <c r="D216" s="38">
        <f t="shared" si="59"/>
        <v>0</v>
      </c>
      <c r="E216" s="38">
        <f t="shared" si="59"/>
        <v>9</v>
      </c>
      <c r="F216" s="38">
        <f t="shared" si="59"/>
        <v>208</v>
      </c>
      <c r="G216" s="38">
        <f t="shared" si="59"/>
        <v>13</v>
      </c>
      <c r="H216" s="38">
        <f t="shared" si="59"/>
        <v>29</v>
      </c>
      <c r="I216" s="38">
        <f t="shared" si="53"/>
        <v>130</v>
      </c>
      <c r="J216" s="38">
        <f t="shared" si="53"/>
        <v>493</v>
      </c>
      <c r="K216" s="38">
        <f t="shared" si="53"/>
        <v>45</v>
      </c>
      <c r="L216" s="38">
        <f t="shared" si="53"/>
        <v>108</v>
      </c>
    </row>
    <row r="217" spans="1:12">
      <c r="A217" s="90" t="s">
        <v>12</v>
      </c>
      <c r="B217" s="72"/>
      <c r="C217" s="38">
        <f t="shared" ref="C217:H217" si="60">+C67+C121+C162+C181+C199+C139</f>
        <v>12</v>
      </c>
      <c r="D217" s="38">
        <f t="shared" si="60"/>
        <v>30</v>
      </c>
      <c r="E217" s="38">
        <f t="shared" si="60"/>
        <v>0</v>
      </c>
      <c r="F217" s="38">
        <f t="shared" si="60"/>
        <v>39</v>
      </c>
      <c r="G217" s="38">
        <f t="shared" si="60"/>
        <v>22</v>
      </c>
      <c r="H217" s="38">
        <f t="shared" si="60"/>
        <v>0</v>
      </c>
      <c r="I217" s="38">
        <f t="shared" si="53"/>
        <v>36</v>
      </c>
      <c r="J217" s="38">
        <f t="shared" si="53"/>
        <v>38</v>
      </c>
      <c r="K217" s="38">
        <f t="shared" si="53"/>
        <v>45</v>
      </c>
      <c r="L217" s="38">
        <f t="shared" si="53"/>
        <v>0</v>
      </c>
    </row>
    <row r="218" spans="1:12">
      <c r="A218" s="35" t="s">
        <v>4</v>
      </c>
      <c r="B218" s="72"/>
      <c r="C218" s="38">
        <f t="shared" ref="C218:H218" si="61">+C68+C122+C163+C182+C200+C140</f>
        <v>4</v>
      </c>
      <c r="D218" s="38">
        <f t="shared" si="61"/>
        <v>28</v>
      </c>
      <c r="E218" s="38">
        <f t="shared" si="61"/>
        <v>0</v>
      </c>
      <c r="F218" s="38">
        <f t="shared" si="61"/>
        <v>0</v>
      </c>
      <c r="G218" s="38">
        <f t="shared" si="61"/>
        <v>0</v>
      </c>
      <c r="H218" s="38">
        <f t="shared" si="61"/>
        <v>0</v>
      </c>
      <c r="I218" s="38">
        <f t="shared" si="53"/>
        <v>0</v>
      </c>
      <c r="J218" s="38">
        <f t="shared" si="53"/>
        <v>0</v>
      </c>
      <c r="K218" s="38">
        <f t="shared" si="53"/>
        <v>0</v>
      </c>
      <c r="L218" s="38">
        <f t="shared" si="53"/>
        <v>0</v>
      </c>
    </row>
    <row r="219" spans="1:12">
      <c r="A219" s="35" t="s">
        <v>30</v>
      </c>
      <c r="B219" s="72"/>
      <c r="C219" s="38">
        <f t="shared" ref="C219:H219" si="62">+C69+C123+C164+C183+C201+C141</f>
        <v>24</v>
      </c>
      <c r="D219" s="38">
        <f t="shared" si="62"/>
        <v>45</v>
      </c>
      <c r="E219" s="38">
        <f t="shared" si="62"/>
        <v>8</v>
      </c>
      <c r="F219" s="38">
        <f t="shared" si="62"/>
        <v>0</v>
      </c>
      <c r="G219" s="38">
        <f t="shared" si="62"/>
        <v>201</v>
      </c>
      <c r="H219" s="38">
        <f t="shared" si="62"/>
        <v>28</v>
      </c>
      <c r="I219" s="38">
        <f t="shared" si="53"/>
        <v>184</v>
      </c>
      <c r="J219" s="38">
        <f t="shared" si="53"/>
        <v>267</v>
      </c>
      <c r="K219" s="38">
        <f t="shared" si="53"/>
        <v>0</v>
      </c>
      <c r="L219" s="38">
        <f t="shared" si="53"/>
        <v>40</v>
      </c>
    </row>
    <row r="220" spans="1:12">
      <c r="A220" s="35" t="s">
        <v>7</v>
      </c>
      <c r="B220" s="72"/>
      <c r="C220" s="38">
        <f t="shared" ref="C220:H220" si="63">+C70+C124+C165+C184+C202+C142</f>
        <v>18</v>
      </c>
      <c r="D220" s="38">
        <f t="shared" si="63"/>
        <v>0</v>
      </c>
      <c r="E220" s="38">
        <f t="shared" si="63"/>
        <v>18</v>
      </c>
      <c r="F220" s="38">
        <f t="shared" si="63"/>
        <v>16</v>
      </c>
      <c r="G220" s="38">
        <f t="shared" si="63"/>
        <v>216</v>
      </c>
      <c r="H220" s="38">
        <f t="shared" si="63"/>
        <v>161</v>
      </c>
      <c r="I220" s="38">
        <f t="shared" si="53"/>
        <v>60</v>
      </c>
      <c r="J220" s="38">
        <f t="shared" si="53"/>
        <v>477</v>
      </c>
      <c r="K220" s="38">
        <f t="shared" si="53"/>
        <v>401</v>
      </c>
      <c r="L220" s="38">
        <f t="shared" si="53"/>
        <v>140</v>
      </c>
    </row>
    <row r="221" spans="1:12">
      <c r="A221" s="35" t="s">
        <v>10</v>
      </c>
      <c r="B221" s="7"/>
      <c r="C221" s="38">
        <f t="shared" ref="C221:H221" si="64">+C71+C125+C166+C185+C203+C143</f>
        <v>0</v>
      </c>
      <c r="D221" s="38">
        <f t="shared" si="64"/>
        <v>70</v>
      </c>
      <c r="E221" s="38">
        <f t="shared" si="64"/>
        <v>48</v>
      </c>
      <c r="F221" s="38">
        <f t="shared" si="64"/>
        <v>52</v>
      </c>
      <c r="G221" s="38">
        <f t="shared" si="64"/>
        <v>0</v>
      </c>
      <c r="H221" s="38">
        <f t="shared" si="64"/>
        <v>172</v>
      </c>
      <c r="I221" s="38">
        <f t="shared" si="53"/>
        <v>0</v>
      </c>
      <c r="J221" s="38">
        <f t="shared" si="53"/>
        <v>70</v>
      </c>
      <c r="K221" s="38">
        <f t="shared" si="53"/>
        <v>62</v>
      </c>
      <c r="L221" s="38">
        <f t="shared" si="53"/>
        <v>42</v>
      </c>
    </row>
    <row r="222" spans="1:12">
      <c r="A222" s="35" t="s">
        <v>9</v>
      </c>
      <c r="B222" s="7"/>
      <c r="C222" s="38">
        <f t="shared" ref="C222:H222" si="65">+C72+C126+C167+C186+C204+C144</f>
        <v>52</v>
      </c>
      <c r="D222" s="38">
        <f t="shared" si="65"/>
        <v>12</v>
      </c>
      <c r="E222" s="38">
        <f t="shared" si="65"/>
        <v>80</v>
      </c>
      <c r="F222" s="38">
        <f t="shared" si="65"/>
        <v>26</v>
      </c>
      <c r="G222" s="38">
        <f t="shared" si="65"/>
        <v>0</v>
      </c>
      <c r="H222" s="38">
        <f t="shared" si="65"/>
        <v>118</v>
      </c>
      <c r="I222" s="38">
        <f t="shared" si="53"/>
        <v>20</v>
      </c>
      <c r="J222" s="38">
        <f t="shared" si="53"/>
        <v>45</v>
      </c>
      <c r="K222" s="38">
        <f t="shared" si="53"/>
        <v>539</v>
      </c>
      <c r="L222" s="38">
        <f t="shared" si="53"/>
        <v>63</v>
      </c>
    </row>
    <row r="223" spans="1:12">
      <c r="A223" s="35" t="s">
        <v>6</v>
      </c>
      <c r="B223" s="7"/>
      <c r="C223" s="38">
        <f t="shared" ref="C223:H223" si="66">+C73+C127+C168+C187+C205+C145</f>
        <v>44</v>
      </c>
      <c r="D223" s="38">
        <f t="shared" si="66"/>
        <v>78</v>
      </c>
      <c r="E223" s="38">
        <f t="shared" si="66"/>
        <v>96</v>
      </c>
      <c r="F223" s="38">
        <f t="shared" si="66"/>
        <v>120</v>
      </c>
      <c r="G223" s="38">
        <f t="shared" si="66"/>
        <v>22</v>
      </c>
      <c r="H223" s="38">
        <f t="shared" si="66"/>
        <v>70</v>
      </c>
      <c r="I223" s="38">
        <f t="shared" si="53"/>
        <v>30</v>
      </c>
      <c r="J223" s="38">
        <f t="shared" si="53"/>
        <v>337</v>
      </c>
      <c r="K223" s="38">
        <f t="shared" si="53"/>
        <v>72</v>
      </c>
      <c r="L223" s="38">
        <f t="shared" si="53"/>
        <v>12</v>
      </c>
    </row>
    <row r="224" spans="1:12" ht="12" thickBot="1">
      <c r="A224" s="128" t="s">
        <v>42</v>
      </c>
      <c r="B224" s="129"/>
      <c r="C224" s="42">
        <f t="shared" ref="C224:H224" si="67">SUM(C209:C223)</f>
        <v>2472</v>
      </c>
      <c r="D224" s="42">
        <f t="shared" si="67"/>
        <v>4302</v>
      </c>
      <c r="E224" s="42">
        <f t="shared" si="67"/>
        <v>4701</v>
      </c>
      <c r="F224" s="42">
        <f t="shared" si="67"/>
        <v>6480</v>
      </c>
      <c r="G224" s="42">
        <f t="shared" si="67"/>
        <v>4084</v>
      </c>
      <c r="H224" s="42">
        <f t="shared" si="67"/>
        <v>4562</v>
      </c>
      <c r="I224" s="42">
        <f t="shared" ref="I224:L224" si="68">SUM(I209:I223)</f>
        <v>5013</v>
      </c>
      <c r="J224" s="42">
        <f t="shared" si="68"/>
        <v>7310</v>
      </c>
      <c r="K224" s="42">
        <f t="shared" si="68"/>
        <v>5243</v>
      </c>
      <c r="L224" s="42">
        <f t="shared" si="68"/>
        <v>2836</v>
      </c>
    </row>
    <row r="225" spans="1:12">
      <c r="B225" s="10"/>
    </row>
    <row r="226" spans="1:12">
      <c r="A226" s="20"/>
    </row>
    <row r="227" spans="1:12">
      <c r="A227" s="20"/>
    </row>
    <row r="228" spans="1:12" s="85" customFormat="1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</row>
    <row r="229" spans="1:12">
      <c r="A229" s="75"/>
      <c r="B229" s="22"/>
      <c r="C229" s="22"/>
      <c r="D229" s="22"/>
      <c r="E229" s="22"/>
      <c r="F229" s="10"/>
      <c r="G229" s="10"/>
      <c r="H229" s="10"/>
      <c r="I229" s="10"/>
      <c r="J229" s="10"/>
      <c r="K229" s="10"/>
      <c r="L229" s="10"/>
    </row>
    <row r="235" spans="1:12">
      <c r="B235" s="64"/>
    </row>
    <row r="236" spans="1:12">
      <c r="B236" s="64"/>
    </row>
  </sheetData>
  <mergeCells count="7">
    <mergeCell ref="A228:L228"/>
    <mergeCell ref="A224:B224"/>
    <mergeCell ref="A58:B58"/>
    <mergeCell ref="A112:B112"/>
    <mergeCell ref="A208:B208"/>
    <mergeCell ref="A74:B74"/>
    <mergeCell ref="A128:B128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77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3" manualBreakCount="3">
    <brk id="74" max="30" man="1"/>
    <brk id="146" max="30" man="1"/>
    <brk id="206" max="3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zoomScaleNormal="100" zoomScaleSheetLayoutView="75" workbookViewId="0">
      <selection activeCell="D1" sqref="D1"/>
    </sheetView>
  </sheetViews>
  <sheetFormatPr baseColWidth="10" defaultColWidth="12" defaultRowHeight="11.25"/>
  <cols>
    <col min="1" max="1" width="2.7109375" style="44" customWidth="1"/>
    <col min="2" max="2" width="19.85546875" style="44" customWidth="1"/>
    <col min="3" max="3" width="33.5703125" style="44" bestFit="1" customWidth="1"/>
    <col min="4" max="10" width="6.140625" style="117" bestFit="1" customWidth="1"/>
    <col min="11" max="13" width="6.5703125" style="117" bestFit="1" customWidth="1"/>
    <col min="14" max="16384" width="12" style="44"/>
  </cols>
  <sheetData>
    <row r="1" spans="1:13">
      <c r="A1" s="4" t="s">
        <v>77</v>
      </c>
    </row>
    <row r="2" spans="1:13" ht="11.25" customHeight="1">
      <c r="A2" s="4" t="s">
        <v>78</v>
      </c>
      <c r="B2" s="4"/>
      <c r="C2" s="4"/>
      <c r="D2" s="120"/>
      <c r="E2" s="120"/>
      <c r="F2" s="118"/>
      <c r="G2" s="118"/>
      <c r="H2" s="118"/>
      <c r="I2" s="118"/>
      <c r="J2" s="118"/>
      <c r="K2" s="118"/>
      <c r="L2" s="118"/>
      <c r="M2" s="118"/>
    </row>
    <row r="3" spans="1:13">
      <c r="B3" s="45" t="s">
        <v>41</v>
      </c>
      <c r="C3" s="46" t="s">
        <v>40</v>
      </c>
      <c r="D3" s="69">
        <v>2000</v>
      </c>
      <c r="E3" s="69">
        <v>2001</v>
      </c>
      <c r="F3" s="119">
        <v>2002</v>
      </c>
      <c r="G3" s="119">
        <v>2003</v>
      </c>
      <c r="H3" s="119">
        <v>2004</v>
      </c>
      <c r="I3" s="119">
        <v>2005</v>
      </c>
      <c r="J3" s="119">
        <v>2006</v>
      </c>
      <c r="K3" s="119">
        <v>2007</v>
      </c>
      <c r="L3" s="119">
        <v>2008</v>
      </c>
      <c r="M3" s="119">
        <v>2009</v>
      </c>
    </row>
    <row r="4" spans="1:13" s="47" customFormat="1" ht="22.5">
      <c r="B4" s="132" t="s">
        <v>15</v>
      </c>
      <c r="C4" s="54" t="s">
        <v>26</v>
      </c>
      <c r="D4" s="51">
        <v>206</v>
      </c>
      <c r="E4" s="51">
        <v>128</v>
      </c>
      <c r="F4" s="51">
        <v>114</v>
      </c>
      <c r="G4" s="51">
        <v>32</v>
      </c>
      <c r="H4" s="51"/>
      <c r="I4" s="51"/>
      <c r="J4" s="51">
        <v>88</v>
      </c>
      <c r="K4" s="51">
        <v>0</v>
      </c>
      <c r="L4" s="51">
        <v>0</v>
      </c>
      <c r="M4" s="51">
        <v>0</v>
      </c>
    </row>
    <row r="5" spans="1:13" s="47" customFormat="1" ht="22.5">
      <c r="B5" s="133"/>
      <c r="C5" s="55" t="s">
        <v>31</v>
      </c>
      <c r="D5" s="52"/>
      <c r="E5" s="52"/>
      <c r="F5" s="52">
        <v>84</v>
      </c>
      <c r="G5" s="52">
        <v>72</v>
      </c>
      <c r="H5" s="52"/>
      <c r="I5" s="52"/>
      <c r="J5" s="52">
        <v>0</v>
      </c>
      <c r="K5" s="52">
        <v>0</v>
      </c>
      <c r="L5" s="52">
        <v>0</v>
      </c>
      <c r="M5" s="52">
        <v>0</v>
      </c>
    </row>
    <row r="6" spans="1:13" s="47" customFormat="1" ht="22.5">
      <c r="B6" s="133"/>
      <c r="C6" s="55" t="s">
        <v>33</v>
      </c>
      <c r="D6" s="52">
        <v>152</v>
      </c>
      <c r="E6" s="52"/>
      <c r="F6" s="52"/>
      <c r="G6" s="52">
        <v>258</v>
      </c>
      <c r="H6" s="52"/>
      <c r="I6" s="52">
        <v>96</v>
      </c>
      <c r="J6" s="52">
        <v>190</v>
      </c>
      <c r="K6" s="52">
        <v>73</v>
      </c>
      <c r="L6" s="52">
        <v>0</v>
      </c>
      <c r="M6" s="52">
        <v>2</v>
      </c>
    </row>
    <row r="7" spans="1:13" s="47" customFormat="1" ht="22.5">
      <c r="B7" s="133"/>
      <c r="C7" s="54" t="s">
        <v>61</v>
      </c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s="47" customFormat="1" ht="22.5">
      <c r="B8" s="133"/>
      <c r="C8" s="55" t="s">
        <v>32</v>
      </c>
      <c r="D8" s="52">
        <v>111</v>
      </c>
      <c r="E8" s="52">
        <v>1509</v>
      </c>
      <c r="F8" s="52">
        <v>369</v>
      </c>
      <c r="G8" s="52">
        <v>349</v>
      </c>
      <c r="H8" s="52">
        <v>211</v>
      </c>
      <c r="I8" s="52">
        <v>85</v>
      </c>
      <c r="J8" s="52">
        <v>70</v>
      </c>
      <c r="K8" s="52">
        <v>280</v>
      </c>
      <c r="L8" s="52">
        <v>255</v>
      </c>
      <c r="M8" s="52">
        <v>60</v>
      </c>
    </row>
    <row r="9" spans="1:13" s="47" customFormat="1" ht="22.5">
      <c r="B9" s="133"/>
      <c r="C9" s="55" t="s">
        <v>48</v>
      </c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47" customFormat="1" ht="33.75">
      <c r="B10" s="133"/>
      <c r="C10" s="55" t="s">
        <v>58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63">
        <v>0</v>
      </c>
      <c r="L10" s="52">
        <v>32</v>
      </c>
      <c r="M10" s="52">
        <v>0</v>
      </c>
    </row>
    <row r="11" spans="1:13" s="47" customFormat="1" ht="45">
      <c r="B11" s="133"/>
      <c r="C11" s="55" t="s">
        <v>57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63">
        <v>0</v>
      </c>
      <c r="L11" s="52">
        <v>0</v>
      </c>
      <c r="M11" s="52">
        <v>0</v>
      </c>
    </row>
    <row r="12" spans="1:13" s="47" customFormat="1" ht="45">
      <c r="B12" s="134"/>
      <c r="C12" s="55" t="s">
        <v>56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63">
        <v>0</v>
      </c>
      <c r="L12" s="52">
        <v>0</v>
      </c>
      <c r="M12" s="52">
        <v>0</v>
      </c>
    </row>
    <row r="13" spans="1:13" s="47" customFormat="1" ht="12" customHeight="1">
      <c r="B13" s="58" t="s">
        <v>20</v>
      </c>
      <c r="C13" s="56"/>
      <c r="D13" s="57">
        <f t="shared" ref="D13:I13" si="0">SUM(D4:D12)</f>
        <v>469</v>
      </c>
      <c r="E13" s="57">
        <f t="shared" si="0"/>
        <v>1637</v>
      </c>
      <c r="F13" s="57">
        <f t="shared" si="0"/>
        <v>567</v>
      </c>
      <c r="G13" s="57">
        <f t="shared" si="0"/>
        <v>711</v>
      </c>
      <c r="H13" s="57">
        <f t="shared" si="0"/>
        <v>211</v>
      </c>
      <c r="I13" s="57">
        <f t="shared" si="0"/>
        <v>181</v>
      </c>
      <c r="J13" s="57">
        <f t="shared" ref="J13:M13" si="1">SUM(J4:J12)</f>
        <v>348</v>
      </c>
      <c r="K13" s="57">
        <f t="shared" si="1"/>
        <v>353</v>
      </c>
      <c r="L13" s="57">
        <f t="shared" si="1"/>
        <v>287</v>
      </c>
      <c r="M13" s="57">
        <f t="shared" si="1"/>
        <v>62</v>
      </c>
    </row>
    <row r="14" spans="1:13" s="47" customFormat="1" ht="22.5">
      <c r="B14" s="135" t="s">
        <v>65</v>
      </c>
      <c r="C14" s="54" t="s">
        <v>26</v>
      </c>
      <c r="D14" s="51"/>
      <c r="E14" s="51"/>
      <c r="F14" s="51"/>
      <c r="G14" s="51"/>
      <c r="H14" s="51">
        <v>70</v>
      </c>
      <c r="I14" s="51"/>
      <c r="J14" s="51">
        <v>0</v>
      </c>
      <c r="K14" s="51">
        <v>70</v>
      </c>
      <c r="L14" s="51">
        <v>0</v>
      </c>
      <c r="M14" s="51">
        <v>0</v>
      </c>
    </row>
    <row r="15" spans="1:13" s="47" customFormat="1" ht="22.5">
      <c r="B15" s="136"/>
      <c r="C15" s="55" t="s">
        <v>31</v>
      </c>
      <c r="D15" s="52"/>
      <c r="E15" s="52"/>
      <c r="F15" s="52"/>
      <c r="G15" s="52">
        <v>55</v>
      </c>
      <c r="H15" s="52">
        <v>91</v>
      </c>
      <c r="I15" s="52">
        <v>48</v>
      </c>
      <c r="J15" s="52">
        <v>0</v>
      </c>
      <c r="K15" s="52">
        <v>0</v>
      </c>
      <c r="L15" s="52">
        <v>0</v>
      </c>
      <c r="M15" s="52">
        <v>0</v>
      </c>
    </row>
    <row r="16" spans="1:13" s="47" customFormat="1" ht="22.5">
      <c r="B16" s="136"/>
      <c r="C16" s="55" t="s">
        <v>33</v>
      </c>
      <c r="D16" s="52"/>
      <c r="E16" s="52"/>
      <c r="F16" s="52"/>
      <c r="G16" s="52">
        <v>80</v>
      </c>
      <c r="H16" s="52">
        <v>80</v>
      </c>
      <c r="I16" s="52">
        <v>104</v>
      </c>
      <c r="J16" s="52">
        <v>0</v>
      </c>
      <c r="K16" s="52">
        <v>94</v>
      </c>
      <c r="L16" s="52">
        <v>0</v>
      </c>
      <c r="M16" s="52">
        <v>87</v>
      </c>
    </row>
    <row r="17" spans="2:13" s="47" customFormat="1" ht="22.5">
      <c r="B17" s="136"/>
      <c r="C17" s="54" t="s">
        <v>61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2:13" s="47" customFormat="1" ht="22.5">
      <c r="B18" s="136"/>
      <c r="C18" s="55" t="s">
        <v>32</v>
      </c>
      <c r="D18" s="52">
        <v>420</v>
      </c>
      <c r="E18" s="52">
        <v>74</v>
      </c>
      <c r="F18" s="52">
        <v>16</v>
      </c>
      <c r="G18" s="52">
        <v>361</v>
      </c>
      <c r="H18" s="52">
        <v>109</v>
      </c>
      <c r="I18" s="52">
        <v>24</v>
      </c>
      <c r="J18" s="52">
        <v>271</v>
      </c>
      <c r="K18" s="52">
        <v>499</v>
      </c>
      <c r="L18" s="52">
        <v>40</v>
      </c>
      <c r="M18" s="52">
        <v>144</v>
      </c>
    </row>
    <row r="19" spans="2:13" s="47" customFormat="1" ht="22.5">
      <c r="B19" s="136"/>
      <c r="C19" s="55" t="s">
        <v>48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2:13" s="47" customFormat="1" ht="33.75">
      <c r="B20" s="136"/>
      <c r="C20" s="55" t="s">
        <v>58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125</v>
      </c>
      <c r="K20" s="52">
        <v>214</v>
      </c>
      <c r="L20" s="52">
        <v>50</v>
      </c>
      <c r="M20" s="52">
        <v>0</v>
      </c>
    </row>
    <row r="21" spans="2:13" s="47" customFormat="1" ht="45">
      <c r="B21" s="136"/>
      <c r="C21" s="55" t="s">
        <v>57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63">
        <v>0</v>
      </c>
      <c r="L21" s="52">
        <v>0</v>
      </c>
      <c r="M21" s="52">
        <v>0</v>
      </c>
    </row>
    <row r="22" spans="2:13" s="47" customFormat="1" ht="45">
      <c r="B22" s="137"/>
      <c r="C22" s="55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63">
        <v>0</v>
      </c>
      <c r="L22" s="52">
        <v>0</v>
      </c>
      <c r="M22" s="52">
        <v>0</v>
      </c>
    </row>
    <row r="23" spans="2:13" s="47" customFormat="1" ht="15" customHeight="1">
      <c r="B23" s="58" t="s">
        <v>20</v>
      </c>
      <c r="C23" s="56"/>
      <c r="D23" s="57">
        <f t="shared" ref="D23:I23" si="2">SUM(D14:D22)</f>
        <v>420</v>
      </c>
      <c r="E23" s="57">
        <f t="shared" si="2"/>
        <v>74</v>
      </c>
      <c r="F23" s="57">
        <f t="shared" si="2"/>
        <v>16</v>
      </c>
      <c r="G23" s="57">
        <f t="shared" si="2"/>
        <v>496</v>
      </c>
      <c r="H23" s="57">
        <f t="shared" si="2"/>
        <v>350</v>
      </c>
      <c r="I23" s="57">
        <f t="shared" si="2"/>
        <v>176</v>
      </c>
      <c r="J23" s="57">
        <f t="shared" ref="J23:K23" si="3">SUM(J14:J22)</f>
        <v>396</v>
      </c>
      <c r="K23" s="57">
        <f t="shared" si="3"/>
        <v>877</v>
      </c>
      <c r="L23" s="57">
        <f t="shared" ref="L23:M23" si="4">SUM(L14:L22)</f>
        <v>90</v>
      </c>
      <c r="M23" s="57">
        <f t="shared" si="4"/>
        <v>231</v>
      </c>
    </row>
    <row r="24" spans="2:13" s="47" customFormat="1" ht="22.5">
      <c r="B24" s="132" t="s">
        <v>3</v>
      </c>
      <c r="C24" s="54" t="s">
        <v>26</v>
      </c>
      <c r="D24" s="51"/>
      <c r="E24" s="51">
        <v>106</v>
      </c>
      <c r="F24" s="51">
        <v>12</v>
      </c>
      <c r="G24" s="51"/>
      <c r="H24" s="51"/>
      <c r="I24" s="51"/>
      <c r="J24" s="51">
        <v>0</v>
      </c>
      <c r="K24" s="51">
        <v>0</v>
      </c>
      <c r="L24" s="51">
        <v>0</v>
      </c>
      <c r="M24" s="51">
        <v>0</v>
      </c>
    </row>
    <row r="25" spans="2:13" s="47" customFormat="1" ht="22.5">
      <c r="B25" s="133"/>
      <c r="C25" s="55" t="s">
        <v>31</v>
      </c>
      <c r="D25" s="52">
        <v>114</v>
      </c>
      <c r="E25" s="52">
        <v>230</v>
      </c>
      <c r="F25" s="52">
        <v>526</v>
      </c>
      <c r="G25" s="52">
        <v>377</v>
      </c>
      <c r="H25" s="52"/>
      <c r="I25" s="52">
        <v>609</v>
      </c>
      <c r="J25" s="52">
        <v>0</v>
      </c>
      <c r="K25" s="52">
        <v>427</v>
      </c>
      <c r="L25" s="52">
        <v>170</v>
      </c>
      <c r="M25" s="52">
        <v>0</v>
      </c>
    </row>
    <row r="26" spans="2:13" s="47" customFormat="1" ht="22.5">
      <c r="B26" s="133"/>
      <c r="C26" s="55" t="s">
        <v>33</v>
      </c>
      <c r="D26" s="52"/>
      <c r="E26" s="52"/>
      <c r="F26" s="52">
        <v>631</v>
      </c>
      <c r="G26" s="52">
        <v>545</v>
      </c>
      <c r="H26" s="52"/>
      <c r="I26" s="52">
        <v>701</v>
      </c>
      <c r="J26" s="52">
        <v>0</v>
      </c>
      <c r="K26" s="52">
        <v>672</v>
      </c>
      <c r="L26" s="52">
        <v>398</v>
      </c>
      <c r="M26" s="52">
        <v>90</v>
      </c>
    </row>
    <row r="27" spans="2:13" s="47" customFormat="1" ht="22.5">
      <c r="B27" s="133"/>
      <c r="C27" s="54" t="s">
        <v>61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3" s="47" customFormat="1" ht="22.5">
      <c r="B28" s="133"/>
      <c r="C28" s="55" t="s">
        <v>32</v>
      </c>
      <c r="D28" s="51">
        <v>529</v>
      </c>
      <c r="E28" s="51">
        <v>252</v>
      </c>
      <c r="F28" s="51">
        <v>472</v>
      </c>
      <c r="G28" s="51">
        <v>1633</v>
      </c>
      <c r="H28" s="52">
        <v>942</v>
      </c>
      <c r="I28" s="52">
        <v>836</v>
      </c>
      <c r="J28" s="52">
        <v>2722</v>
      </c>
      <c r="K28" s="52">
        <v>1891</v>
      </c>
      <c r="L28" s="52">
        <v>1824</v>
      </c>
      <c r="M28" s="52">
        <v>1334</v>
      </c>
    </row>
    <row r="29" spans="2:13" s="47" customFormat="1" ht="22.5">
      <c r="B29" s="133"/>
      <c r="C29" s="55" t="s">
        <v>48</v>
      </c>
      <c r="D29" s="51"/>
      <c r="E29" s="51"/>
      <c r="F29" s="51"/>
      <c r="G29" s="51"/>
      <c r="H29" s="52"/>
      <c r="I29" s="52"/>
      <c r="J29" s="52"/>
      <c r="K29" s="52"/>
      <c r="L29" s="52"/>
      <c r="M29" s="52"/>
    </row>
    <row r="30" spans="2:13" s="47" customFormat="1" ht="33.75">
      <c r="B30" s="133"/>
      <c r="C30" s="55" t="s">
        <v>58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123</v>
      </c>
      <c r="L30" s="52">
        <v>0</v>
      </c>
      <c r="M30" s="52">
        <v>0</v>
      </c>
    </row>
    <row r="31" spans="2:13" s="47" customFormat="1" ht="45">
      <c r="B31" s="133"/>
      <c r="C31" s="55" t="s">
        <v>57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12</v>
      </c>
      <c r="L31" s="52">
        <v>0</v>
      </c>
      <c r="M31" s="52">
        <v>0</v>
      </c>
    </row>
    <row r="32" spans="2:13" s="47" customFormat="1" ht="45">
      <c r="B32" s="134"/>
      <c r="C32" s="55" t="s">
        <v>56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63">
        <v>0</v>
      </c>
      <c r="L32" s="52">
        <v>0</v>
      </c>
      <c r="M32" s="52">
        <v>0</v>
      </c>
    </row>
    <row r="33" spans="1:13" s="47" customFormat="1" ht="12.75" customHeight="1">
      <c r="B33" s="58" t="s">
        <v>20</v>
      </c>
      <c r="C33" s="56"/>
      <c r="D33" s="57">
        <f t="shared" ref="D33:I33" si="5">SUM(D24:D32)</f>
        <v>643</v>
      </c>
      <c r="E33" s="57">
        <f t="shared" si="5"/>
        <v>588</v>
      </c>
      <c r="F33" s="57">
        <f t="shared" si="5"/>
        <v>1641</v>
      </c>
      <c r="G33" s="57">
        <f t="shared" si="5"/>
        <v>2555</v>
      </c>
      <c r="H33" s="57">
        <f t="shared" si="5"/>
        <v>942</v>
      </c>
      <c r="I33" s="57">
        <f t="shared" si="5"/>
        <v>2146</v>
      </c>
      <c r="J33" s="57">
        <f t="shared" ref="J33:M33" si="6">SUM(J24:J32)</f>
        <v>2722</v>
      </c>
      <c r="K33" s="57">
        <f t="shared" si="6"/>
        <v>3125</v>
      </c>
      <c r="L33" s="57">
        <f t="shared" si="6"/>
        <v>2392</v>
      </c>
      <c r="M33" s="57">
        <f t="shared" si="6"/>
        <v>1424</v>
      </c>
    </row>
    <row r="34" spans="1:13" s="50" customFormat="1" ht="12" thickBot="1">
      <c r="A34" s="48" t="s">
        <v>64</v>
      </c>
      <c r="B34" s="48"/>
      <c r="C34" s="49"/>
      <c r="D34" s="53">
        <f t="shared" ref="D34:M34" si="7">SUM(D33,D23,D13)</f>
        <v>1532</v>
      </c>
      <c r="E34" s="53">
        <f t="shared" si="7"/>
        <v>2299</v>
      </c>
      <c r="F34" s="53">
        <f t="shared" si="7"/>
        <v>2224</v>
      </c>
      <c r="G34" s="53">
        <f t="shared" si="7"/>
        <v>3762</v>
      </c>
      <c r="H34" s="53">
        <f t="shared" si="7"/>
        <v>1503</v>
      </c>
      <c r="I34" s="53">
        <f t="shared" si="7"/>
        <v>2503</v>
      </c>
      <c r="J34" s="53">
        <f t="shared" si="7"/>
        <v>3466</v>
      </c>
      <c r="K34" s="53">
        <f t="shared" si="7"/>
        <v>4355</v>
      </c>
      <c r="L34" s="53">
        <f t="shared" si="7"/>
        <v>2769</v>
      </c>
      <c r="M34" s="53">
        <f t="shared" si="7"/>
        <v>1717</v>
      </c>
    </row>
    <row r="35" spans="1:13">
      <c r="B35" s="20"/>
    </row>
    <row r="36" spans="1:13">
      <c r="B36" s="20"/>
    </row>
    <row r="37" spans="1:13" s="86" customForma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>
      <c r="B38" s="75"/>
      <c r="C38" s="22"/>
      <c r="D38" s="20"/>
      <c r="E38" s="20"/>
      <c r="F38" s="20"/>
      <c r="G38" s="2"/>
      <c r="H38" s="2"/>
      <c r="I38" s="2"/>
      <c r="J38" s="2"/>
      <c r="K38" s="2"/>
      <c r="L38" s="2"/>
      <c r="M38" s="2"/>
    </row>
    <row r="94" spans="1:1">
      <c r="A94" s="44" t="s">
        <v>59</v>
      </c>
    </row>
    <row r="107" spans="1:1">
      <c r="A107" s="44" t="s">
        <v>60</v>
      </c>
    </row>
  </sheetData>
  <mergeCells count="4">
    <mergeCell ref="B37:M37"/>
    <mergeCell ref="B24:B32"/>
    <mergeCell ref="B4:B12"/>
    <mergeCell ref="B14:B22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80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Viviendas Iniciadas</vt:lpstr>
      <vt:lpstr>Vivi Ini iniciativa publica</vt:lpstr>
      <vt:lpstr>Vivi Ini Alquiler</vt:lpstr>
      <vt:lpstr>Vivi Ini Area Funcional</vt:lpstr>
      <vt:lpstr>Vivi Ini Capitales</vt:lpstr>
      <vt:lpstr>'Vivi Ini Alquiler'!Área_de_impresión</vt:lpstr>
      <vt:lpstr>'Vivi Ini Area Funcional'!Área_de_impresión</vt:lpstr>
      <vt:lpstr>'Vivi Ini Capitales'!Área_de_impresión</vt:lpstr>
      <vt:lpstr>'Vivi Ini iniciativa publica'!Área_de_impresión</vt:lpstr>
      <vt:lpstr>'Viviendas Iniciadas'!Área_de_impresión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Azterlanak, plangintza eta aurr</dc:creator>
  <cp:lastModifiedBy>Palacios Navarro, Amaya</cp:lastModifiedBy>
  <cp:lastPrinted>2016-03-31T13:12:33Z</cp:lastPrinted>
  <dcterms:created xsi:type="dcterms:W3CDTF">1998-10-07T11:16:46Z</dcterms:created>
  <dcterms:modified xsi:type="dcterms:W3CDTF">2016-04-18T07:53:46Z</dcterms:modified>
</cp:coreProperties>
</file>